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08. AMMINISTRAZIONE Ec e Fin\01. AMMINISTRAZIONE\Deloitte\Corte dei Conti_GIOVANNA\2026\"/>
    </mc:Choice>
  </mc:AlternateContent>
  <xr:revisionPtr revIDLastSave="0" documentId="8_{A5982BC2-7749-402E-A152-832FF6EBFACE}" xr6:coauthVersionLast="36" xr6:coauthVersionMax="36" xr10:uidLastSave="{00000000-0000-0000-0000-000000000000}"/>
  <bookViews>
    <workbookView xWindow="0" yWindow="0" windowWidth="20490" windowHeight="6945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7" l="1"/>
  <c r="B8" i="7"/>
  <c r="D4" i="7"/>
  <c r="D5" i="7"/>
  <c r="D6" i="7"/>
  <c r="D7" i="7"/>
  <c r="D3" i="7"/>
  <c r="C8" i="7"/>
  <c r="C8" i="4" l="1"/>
  <c r="C4" i="4"/>
  <c r="C5" i="4"/>
  <c r="C6" i="4"/>
  <c r="C7" i="4"/>
  <c r="C4" i="5"/>
  <c r="C5" i="5"/>
  <c r="C6" i="5"/>
  <c r="C7" i="5"/>
  <c r="C4" i="6"/>
  <c r="C5" i="6"/>
  <c r="C6" i="6"/>
  <c r="C7" i="6"/>
  <c r="B8" i="6"/>
  <c r="C8" i="6"/>
  <c r="D8" i="6"/>
  <c r="C3" i="6"/>
  <c r="C3" i="5" l="1"/>
  <c r="C8" i="5" l="1"/>
  <c r="D8" i="5"/>
  <c r="B8" i="4" l="1"/>
  <c r="D8" i="4"/>
  <c r="C3" i="4"/>
  <c r="B8" i="3"/>
  <c r="D8" i="3"/>
  <c r="C7" i="3"/>
  <c r="C6" i="3"/>
  <c r="C5" i="3"/>
  <c r="C4" i="3"/>
  <c r="C3" i="3"/>
  <c r="C4" i="2"/>
  <c r="C5" i="2"/>
  <c r="C6" i="2"/>
  <c r="C7" i="2"/>
  <c r="C8" i="2"/>
  <c r="C3" i="2"/>
  <c r="D8" i="2"/>
  <c r="C8" i="3" l="1"/>
</calcChain>
</file>

<file path=xl/sharedStrings.xml><?xml version="1.0" encoding="utf-8"?>
<sst xmlns="http://schemas.openxmlformats.org/spreadsheetml/2006/main" count="88" uniqueCount="18">
  <si>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</si>
  <si>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</si>
  <si>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</si>
  <si>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</si>
  <si>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</si>
  <si>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</si>
  <si>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</si>
  <si>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</si>
  <si>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</si>
  <si>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</si>
  <si>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31/12/2018</t>
  </si>
  <si>
    <t>Valori al 31/12/2019</t>
  </si>
  <si>
    <t>Valori al 31/12/2020</t>
  </si>
  <si>
    <t>Valori al 31/12/2021</t>
  </si>
  <si>
    <t>Valori al 31/12/2022</t>
  </si>
  <si>
    <t>Valori al 31/12/2023</t>
  </si>
  <si>
    <t>Valori al 31/12/2024</t>
  </si>
  <si>
    <t>Valori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</si>
</sst>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0" xfId="0" applyFont="1"/>
    <xf numFmtId="8" fontId="2" fillId="0" borderId="0" xfId="0" applyNumberFormat="1" applyFont="1" applyAlignment="1">
      <alignment vertical="center" wrapText="1"/>
    </xf>
  </cellXfs>
  <cellStyles count="2">
    <cellStyle name="Migliaia" xfId="1" builtinId="3"/>
    <cellStyle name="Normale" xfId="0" builtinId="0"/>
  </cellStyles>
  <dxfs count="48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D8" totalsRowShown="0" headerRowDxfId="47" dataDxfId="46">
  <tableColumns count="4">
    <tableColumn id="1" xr3:uid="{00000000-0010-0000-0000-000001000000}" name="DEBITI" dataDxfId="45"/>
    <tableColumn id="2" xr3:uid="{00000000-0010-0000-0000-000002000000}" name="Valore di inizio esercizio" dataDxfId="44"/>
    <tableColumn id="3" xr3:uid="{00000000-0010-0000-0000-000003000000}" name="Variazione" dataDxfId="43"/>
    <tableColumn id="4" xr3:uid="{00000000-0010-0000-0000-000004000000}" name="Valore di fine esercizio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13" displayName="Tabella13" ref="A2:D8" totalsRowShown="0" headerRowDxfId="41" dataDxfId="40">
  <tableColumns count="4">
    <tableColumn id="1" xr3:uid="{00000000-0010-0000-0100-000001000000}" name="DEBITI" dataDxfId="39"/>
    <tableColumn id="2" xr3:uid="{00000000-0010-0000-0100-000002000000}" name="Valore di inizio esercizio" dataDxfId="38"/>
    <tableColumn id="3" xr3:uid="{00000000-0010-0000-0100-000003000000}" name="Variazione" dataDxfId="37">
      <calculatedColumnFormula>Tabella13[[#This Row],[Valore di fine esercizio]]-Tabella13[[#This Row],[Valore di inizio esercizio]]</calculatedColumnFormula>
    </tableColumn>
    <tableColumn id="4" xr3:uid="{00000000-0010-0000-0100-000004000000}" name="Valore di fine esercizio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a1310" displayName="Tabella1310" ref="A2:D8" totalsRowShown="0" headerRowDxfId="35" dataDxfId="34">
  <tableColumns count="4">
    <tableColumn id="1" xr3:uid="{00000000-0010-0000-0200-000001000000}" name="DEBITI" dataDxfId="33"/>
    <tableColumn id="2" xr3:uid="{00000000-0010-0000-0200-000002000000}" name="Valore di inizio esercizio" dataDxfId="32"/>
    <tableColumn id="3" xr3:uid="{00000000-0010-0000-0200-000003000000}" name="Variazione" dataDxfId="31">
      <calculatedColumnFormula>Tabella1310[[#This Row],[Valore di fine esercizio]]-Tabella1310[[#This Row],[Valore di inizio esercizio]]</calculatedColumnFormula>
    </tableColumn>
    <tableColumn id="4" xr3:uid="{00000000-0010-0000-0200-000004000000}" name="Valore di fine esercizio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la131012" displayName="Tabella131012" ref="A2:D8" totalsRowShown="0" headerRowDxfId="29" dataDxfId="28">
  <tableColumns count="4">
    <tableColumn id="1" xr3:uid="{00000000-0010-0000-0300-000001000000}" name="DEBITI" dataDxfId="27"/>
    <tableColumn id="2" xr3:uid="{00000000-0010-0000-0300-000002000000}" name="Valore di inizio esercizio" dataDxfId="26"/>
    <tableColumn id="3" xr3:uid="{00000000-0010-0000-0300-000003000000}" name="Variazione" dataDxfId="25">
      <calculatedColumnFormula>Tabella131012[[#This Row],[Valore di fine esercizio]]-Tabella131012[[#This Row],[Valore di inizio esercizio]]</calculatedColumnFormula>
    </tableColumn>
    <tableColumn id="4" xr3:uid="{00000000-0010-0000-0300-000004000000}" name="Valore di fine esercizio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6FA7CB-A84C-42D1-A7F2-060EB003FB65}" name="Tabella1310124" displayName="Tabella1310124" ref="A2:D8" totalsRowShown="0" headerRowDxfId="23" dataDxfId="22">
  <tableColumns count="4">
    <tableColumn id="1" xr3:uid="{5241270C-5EFA-4AA6-B953-2B3A20FA8881}" name="DEBITI" dataDxfId="21"/>
    <tableColumn id="2" xr3:uid="{27C35294-59F2-4566-84F4-D9EC877F64FF}" name="Valore di inizio esercizio" dataDxfId="20"/>
    <tableColumn id="3" xr3:uid="{680BD7C6-63D7-4C18-B769-8BF31C8404FC}" name="Variazione" dataDxfId="19"/>
    <tableColumn id="4" xr3:uid="{D38B146F-26A2-451D-B76C-78888E7F4570}" name="Valore di fine esercizio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C8BC83-1A8B-4FC0-B1BF-602D95597682}" name="Tabella13101245" displayName="Tabella13101245" ref="A2:D8" totalsRowShown="0" headerRowDxfId="17" dataDxfId="16">
  <tableColumns count="4">
    <tableColumn id="1" xr3:uid="{07B51AD1-3174-4D13-8B42-672BC5E40991}" name="DEBITI" dataDxfId="15"/>
    <tableColumn id="2" xr3:uid="{435822A2-FE2D-4AB3-952C-7D9721DB212E}" name="Valore di inizio esercizio" dataDxfId="14"/>
    <tableColumn id="3" xr3:uid="{391A61BA-A931-4D67-967B-9B91C97C5175}" name="Variazione" dataDxfId="13"/>
    <tableColumn id="4" xr3:uid="{205D2A02-66D7-48FD-9F95-5CFC986C51F6}" name="Valore di fine esercizio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1A2059-8133-4494-9B39-CFAD624B54BE}" name="Tabella131012456" displayName="Tabella131012456" ref="A2:D8" totalsRowShown="0" headerRowDxfId="11" dataDxfId="10">
  <tableColumns count="4">
    <tableColumn id="1" xr3:uid="{C9649E1F-B58C-4B2A-AD1C-91E7B673EE99}" name="DEBITI" dataDxfId="9"/>
    <tableColumn id="2" xr3:uid="{0BA9F218-6ABB-434A-AE91-D2BCA6E68A4A}" name="Valore di inizio esercizio" dataDxfId="8"/>
    <tableColumn id="3" xr3:uid="{A15FEDB3-3682-4C3F-9577-6F32695B1233}" name="Variazione" dataDxfId="7"/>
    <tableColumn id="4" xr3:uid="{65F1FDF9-FBE5-466C-A978-E280AA4B6E80}" name="Valore di fine esercizio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6AB275F-182F-42EC-87C6-C1AEDACC5CB6}" name="Tabella1310124567" displayName="Tabella1310124567" ref="A2:D8" totalsRowShown="0" headerRowDxfId="5" dataDxfId="4">
  <tableColumns count="4">
    <tableColumn id="1" xr3:uid="{1D831637-7F22-46F5-80AC-A97D89F6AB15}" name="DEBITI" dataDxfId="3"/>
    <tableColumn id="2" xr3:uid="{58090F25-DFBC-4A27-A01B-FFEFC8800FD3}" name="Valore di inizio esercizio" dataDxfId="2"/>
    <tableColumn id="3" xr3:uid="{A7E59EC7-03C3-4F4C-A05A-CB4FAADD40BC}" name="Variazione" dataDxfId="1"/>
    <tableColumn id="4" xr3:uid="{09EAF625-6337-4755-AC84-D073E2F7B27E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D8" sqref="D8"/>
    </sheetView>
  </sheetViews>
  <sheetFormatPr defaultRowHeight="15" x14ac:dyDescent="0.25"/>
  <cols>
    <col min="1" max="1" width="26.7109375" customWidth="1"/>
    <col min="2" max="2" width="30" customWidth="1"/>
    <col min="3" max="3" width="27.7109375" customWidth="1"/>
    <col min="4" max="4" width="29.28515625" customWidth="1"/>
  </cols>
  <sheetData>
    <row r="1" spans="1:4" x14ac:dyDescent="0.25">
      <c r="A1" s="5" t="s">
        <v>10</v>
      </c>
    </row>
    <row r="2" spans="1:4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">
        <v>2108456</v>
      </c>
      <c r="C3" s="2">
        <v>-2108456</v>
      </c>
      <c r="D3" s="4">
        <v>0</v>
      </c>
    </row>
    <row r="4" spans="1:4" x14ac:dyDescent="0.25">
      <c r="A4" s="1" t="s">
        <v>5</v>
      </c>
      <c r="B4" s="2">
        <v>3598203</v>
      </c>
      <c r="C4" s="2">
        <v>367281</v>
      </c>
      <c r="D4" s="2">
        <v>3965484</v>
      </c>
    </row>
    <row r="5" spans="1:4" x14ac:dyDescent="0.25">
      <c r="A5" s="1" t="s">
        <v>6</v>
      </c>
      <c r="B5" s="2">
        <v>282082</v>
      </c>
      <c r="C5" s="2">
        <v>116225</v>
      </c>
      <c r="D5" s="2">
        <v>398307</v>
      </c>
    </row>
    <row r="6" spans="1:4" x14ac:dyDescent="0.25">
      <c r="A6" s="1" t="s">
        <v>7</v>
      </c>
      <c r="B6" s="2">
        <v>452822</v>
      </c>
      <c r="C6" s="2">
        <v>140493</v>
      </c>
      <c r="D6" s="2">
        <v>593315</v>
      </c>
    </row>
    <row r="7" spans="1:4" x14ac:dyDescent="0.25">
      <c r="A7" s="1" t="s">
        <v>8</v>
      </c>
      <c r="B7" s="2">
        <v>1267075</v>
      </c>
      <c r="C7" s="2">
        <v>-404338</v>
      </c>
      <c r="D7" s="2">
        <v>862737</v>
      </c>
    </row>
    <row r="8" spans="1:4" x14ac:dyDescent="0.25">
      <c r="A8" s="1" t="s">
        <v>9</v>
      </c>
      <c r="B8" s="2">
        <v>7708638</v>
      </c>
      <c r="C8" s="2">
        <v>-1888795</v>
      </c>
      <c r="D8" s="2">
        <v>5819843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7" sqref="B7"/>
    </sheetView>
  </sheetViews>
  <sheetFormatPr defaultRowHeight="15" x14ac:dyDescent="0.25"/>
  <cols>
    <col min="1" max="1" width="29.5703125" customWidth="1"/>
    <col min="2" max="2" width="28.140625" customWidth="1"/>
    <col min="3" max="3" width="26.42578125" customWidth="1"/>
    <col min="4" max="4" width="23.42578125" customWidth="1"/>
  </cols>
  <sheetData>
    <row r="1" spans="1:4" x14ac:dyDescent="0.25">
      <c r="A1" t="s">
        <v>11</v>
      </c>
    </row>
    <row r="2" spans="1:4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0</v>
      </c>
      <c r="C3" s="2">
        <f>Tabella13[[#This Row],[Valore di fine esercizio]]-Tabella13[[#This Row],[Valore di inizio esercizio]]</f>
        <v>5025</v>
      </c>
      <c r="D3" s="4">
        <v>5025</v>
      </c>
    </row>
    <row r="4" spans="1:4" x14ac:dyDescent="0.25">
      <c r="A4" s="1" t="s">
        <v>5</v>
      </c>
      <c r="B4" s="2">
        <v>3965484</v>
      </c>
      <c r="C4" s="2">
        <f>Tabella13[[#This Row],[Valore di fine esercizio]]-Tabella13[[#This Row],[Valore di inizio esercizio]]</f>
        <v>246167</v>
      </c>
      <c r="D4" s="2">
        <v>4211651</v>
      </c>
    </row>
    <row r="5" spans="1:4" x14ac:dyDescent="0.25">
      <c r="A5" s="1" t="s">
        <v>6</v>
      </c>
      <c r="B5" s="2">
        <v>398307</v>
      </c>
      <c r="C5" s="2">
        <f>Tabella13[[#This Row],[Valore di fine esercizio]]-Tabella13[[#This Row],[Valore di inizio esercizio]]</f>
        <v>-7988</v>
      </c>
      <c r="D5" s="2">
        <v>390319</v>
      </c>
    </row>
    <row r="6" spans="1:4" x14ac:dyDescent="0.25">
      <c r="A6" s="1" t="s">
        <v>7</v>
      </c>
      <c r="B6" s="2">
        <v>593315</v>
      </c>
      <c r="C6" s="2">
        <f>Tabella13[[#This Row],[Valore di fine esercizio]]-Tabella13[[#This Row],[Valore di inizio esercizio]]</f>
        <v>27236</v>
      </c>
      <c r="D6" s="2">
        <v>620551</v>
      </c>
    </row>
    <row r="7" spans="1:4" x14ac:dyDescent="0.25">
      <c r="A7" s="1" t="s">
        <v>8</v>
      </c>
      <c r="B7" s="6">
        <v>862737</v>
      </c>
      <c r="C7" s="2">
        <f>Tabella13[[#This Row],[Valore di fine esercizio]]-Tabella13[[#This Row],[Valore di inizio esercizio]]</f>
        <v>-169698</v>
      </c>
      <c r="D7" s="2">
        <v>693039</v>
      </c>
    </row>
    <row r="8" spans="1:4" x14ac:dyDescent="0.25">
      <c r="A8" s="1" t="s">
        <v>9</v>
      </c>
      <c r="B8" s="2">
        <v>5819843</v>
      </c>
      <c r="C8" s="2">
        <f>Tabella13[[#This Row],[Valore di fine esercizio]]-Tabella13[[#This Row],[Valore di inizio esercizio]]</f>
        <v>100742</v>
      </c>
      <c r="D8" s="2">
        <f>SUBTOTAL(109,D3:D7)</f>
        <v>5920585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C8" sqref="C8"/>
    </sheetView>
  </sheetViews>
  <sheetFormatPr defaultRowHeight="15" x14ac:dyDescent="0.25"/>
  <cols>
    <col min="1" max="1" width="26.42578125" customWidth="1"/>
    <col min="2" max="2" width="25.140625" customWidth="1"/>
    <col min="3" max="3" width="20.5703125" customWidth="1"/>
    <col min="4" max="4" width="21.140625" customWidth="1"/>
  </cols>
  <sheetData>
    <row r="1" spans="1:4" x14ac:dyDescent="0.25">
      <c r="A1" s="5" t="s">
        <v>12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5025</v>
      </c>
      <c r="C3" s="2">
        <f>Tabella1310[[#This Row],[Valore di fine esercizio]]-Tabella1310[[#This Row],[Valore di inizio esercizio]]</f>
        <v>-466</v>
      </c>
      <c r="D3" s="4">
        <v>4559</v>
      </c>
    </row>
    <row r="4" spans="1:4" x14ac:dyDescent="0.25">
      <c r="A4" s="1" t="s">
        <v>5</v>
      </c>
      <c r="B4" s="2">
        <v>4211651</v>
      </c>
      <c r="C4" s="2">
        <f>Tabella1310[[#This Row],[Valore di fine esercizio]]-Tabella1310[[#This Row],[Valore di inizio esercizio]]</f>
        <v>-1248429</v>
      </c>
      <c r="D4" s="2">
        <v>2963222</v>
      </c>
    </row>
    <row r="5" spans="1:4" x14ac:dyDescent="0.25">
      <c r="A5" s="1" t="s">
        <v>6</v>
      </c>
      <c r="B5" s="2">
        <v>390319</v>
      </c>
      <c r="C5" s="2">
        <f>Tabella1310[[#This Row],[Valore di fine esercizio]]-Tabella1310[[#This Row],[Valore di inizio esercizio]]</f>
        <v>-53464</v>
      </c>
      <c r="D5" s="2">
        <v>336855</v>
      </c>
    </row>
    <row r="6" spans="1:4" x14ac:dyDescent="0.25">
      <c r="A6" s="1" t="s">
        <v>7</v>
      </c>
      <c r="B6" s="2">
        <v>620551</v>
      </c>
      <c r="C6" s="2">
        <f>Tabella1310[[#This Row],[Valore di fine esercizio]]-Tabella1310[[#This Row],[Valore di inizio esercizio]]</f>
        <v>197161</v>
      </c>
      <c r="D6" s="2">
        <v>817712</v>
      </c>
    </row>
    <row r="7" spans="1:4" x14ac:dyDescent="0.25">
      <c r="A7" s="1" t="s">
        <v>8</v>
      </c>
      <c r="B7" s="2">
        <v>693039</v>
      </c>
      <c r="C7" s="2">
        <f>Tabella1310[[#This Row],[Valore di fine esercizio]]-Tabella1310[[#This Row],[Valore di inizio esercizio]]</f>
        <v>283339</v>
      </c>
      <c r="D7" s="2">
        <v>976378</v>
      </c>
    </row>
    <row r="8" spans="1:4" x14ac:dyDescent="0.25">
      <c r="A8" s="1" t="s">
        <v>9</v>
      </c>
      <c r="B8" s="2">
        <f>SUBTOTAL(109,B3:B7)</f>
        <v>5920585</v>
      </c>
      <c r="C8" s="2">
        <f>Tabella1310[[#This Row],[Valore di fine esercizio]]-Tabella1310[[#This Row],[Valore di inizio esercizio]]</f>
        <v>-821859</v>
      </c>
      <c r="D8" s="2">
        <f>SUBTOTAL(109,D3:D7)</f>
        <v>5098726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C13" sqref="C13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s="5" t="s">
        <v>13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4559</v>
      </c>
      <c r="C3" s="2">
        <f>Tabella131012[[#This Row],[Valore di fine esercizio]]-Tabella131012[[#This Row],[Valore di inizio esercizio]]</f>
        <v>-809</v>
      </c>
      <c r="D3" s="4">
        <v>3750</v>
      </c>
    </row>
    <row r="4" spans="1:4" x14ac:dyDescent="0.25">
      <c r="A4" s="1" t="s">
        <v>5</v>
      </c>
      <c r="B4" s="2">
        <v>2963222</v>
      </c>
      <c r="C4" s="2">
        <f>Tabella131012[[#This Row],[Valore di fine esercizio]]-Tabella131012[[#This Row],[Valore di inizio esercizio]]</f>
        <v>924733</v>
      </c>
      <c r="D4" s="2">
        <v>3887955</v>
      </c>
    </row>
    <row r="5" spans="1:4" x14ac:dyDescent="0.25">
      <c r="A5" s="1" t="s">
        <v>6</v>
      </c>
      <c r="B5" s="2">
        <v>336855</v>
      </c>
      <c r="C5" s="2">
        <f>Tabella131012[[#This Row],[Valore di fine esercizio]]-Tabella131012[[#This Row],[Valore di inizio esercizio]]</f>
        <v>213170</v>
      </c>
      <c r="D5" s="2">
        <v>550025</v>
      </c>
    </row>
    <row r="6" spans="1:4" x14ac:dyDescent="0.25">
      <c r="A6" s="1" t="s">
        <v>7</v>
      </c>
      <c r="B6" s="2">
        <v>817712</v>
      </c>
      <c r="C6" s="2">
        <f>Tabella131012[[#This Row],[Valore di fine esercizio]]-Tabella131012[[#This Row],[Valore di inizio esercizio]]</f>
        <v>-209907</v>
      </c>
      <c r="D6" s="2">
        <v>607805</v>
      </c>
    </row>
    <row r="7" spans="1:4" x14ac:dyDescent="0.25">
      <c r="A7" s="1" t="s">
        <v>8</v>
      </c>
      <c r="B7" s="2">
        <v>976378</v>
      </c>
      <c r="C7" s="2">
        <f>Tabella131012[[#This Row],[Valore di fine esercizio]]-Tabella131012[[#This Row],[Valore di inizio esercizio]]</f>
        <v>138165</v>
      </c>
      <c r="D7" s="2">
        <v>1114543</v>
      </c>
    </row>
    <row r="8" spans="1:4" x14ac:dyDescent="0.25">
      <c r="A8" s="1" t="s">
        <v>9</v>
      </c>
      <c r="B8" s="2">
        <f>SUBTOTAL(109,B3:B7)</f>
        <v>5098726</v>
      </c>
      <c r="C8" s="2">
        <f>Tabella131012[[#This Row],[Valore di fine esercizio]]-Tabella131012[[#This Row],[Valore di inizio esercizio]]</f>
        <v>1065352</v>
      </c>
      <c r="D8" s="2">
        <f>SUBTOTAL(109,D3:D7)</f>
        <v>6164078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5962-29CF-4A38-B62E-C33CF3A9840C}">
  <dimension ref="A1:D8"/>
  <sheetViews>
    <sheetView workbookViewId="0">
      <selection activeCell="E13" sqref="E13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s="5" t="s">
        <v>14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3750</v>
      </c>
      <c r="C3" s="2">
        <f>Tabella1310124[[#This Row],[Valore di fine esercizio]]-Tabella1310124[[#This Row],[Valore di inizio esercizio]]</f>
        <v>0</v>
      </c>
      <c r="D3" s="2">
        <v>3750</v>
      </c>
    </row>
    <row r="4" spans="1:4" x14ac:dyDescent="0.25">
      <c r="A4" s="1" t="s">
        <v>5</v>
      </c>
      <c r="B4" s="2">
        <v>3887955</v>
      </c>
      <c r="C4" s="2">
        <f>Tabella1310124[[#This Row],[Valore di fine esercizio]]-Tabella1310124[[#This Row],[Valore di inizio esercizio]]</f>
        <v>1031909</v>
      </c>
      <c r="D4" s="2">
        <v>4919864</v>
      </c>
    </row>
    <row r="5" spans="1:4" x14ac:dyDescent="0.25">
      <c r="A5" s="1" t="s">
        <v>6</v>
      </c>
      <c r="B5" s="2">
        <v>550025</v>
      </c>
      <c r="C5" s="2">
        <f>Tabella1310124[[#This Row],[Valore di fine esercizio]]-Tabella1310124[[#This Row],[Valore di inizio esercizio]]</f>
        <v>-32164</v>
      </c>
      <c r="D5" s="2">
        <v>517861</v>
      </c>
    </row>
    <row r="6" spans="1:4" x14ac:dyDescent="0.25">
      <c r="A6" s="1" t="s">
        <v>7</v>
      </c>
      <c r="B6" s="2">
        <v>607805</v>
      </c>
      <c r="C6" s="2">
        <f>Tabella1310124[[#This Row],[Valore di fine esercizio]]-Tabella1310124[[#This Row],[Valore di inizio esercizio]]</f>
        <v>-23975</v>
      </c>
      <c r="D6" s="2">
        <v>583830</v>
      </c>
    </row>
    <row r="7" spans="1:4" x14ac:dyDescent="0.25">
      <c r="A7" s="1" t="s">
        <v>8</v>
      </c>
      <c r="B7" s="2">
        <v>1114543</v>
      </c>
      <c r="C7" s="2">
        <f>Tabella1310124[[#This Row],[Valore di fine esercizio]]-Tabella1310124[[#This Row],[Valore di inizio esercizio]]</f>
        <v>507070</v>
      </c>
      <c r="D7" s="2">
        <v>1621613</v>
      </c>
    </row>
    <row r="8" spans="1:4" x14ac:dyDescent="0.25">
      <c r="A8" s="1" t="s">
        <v>9</v>
      </c>
      <c r="B8" s="2">
        <v>6164078</v>
      </c>
      <c r="C8" s="2">
        <f>SUBTOTAL(109,C3:C7)</f>
        <v>1482840</v>
      </c>
      <c r="D8" s="2">
        <f>SUBTOTAL(109,D3:D7)</f>
        <v>7646918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A68C-278B-4269-BD91-E0FE73590258}">
  <dimension ref="A1:D8"/>
  <sheetViews>
    <sheetView workbookViewId="0">
      <selection activeCell="D3" sqref="D3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s="5" t="s">
        <v>15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">
        <v>3750</v>
      </c>
      <c r="C3" s="2">
        <f>Tabella13101245[[#This Row],[Valore di fine esercizio]]-Tabella13101245[[#This Row],[Valore di inizio esercizio]]</f>
        <v>27405</v>
      </c>
      <c r="D3" s="2">
        <v>31155</v>
      </c>
    </row>
    <row r="4" spans="1:4" x14ac:dyDescent="0.25">
      <c r="A4" s="1" t="s">
        <v>5</v>
      </c>
      <c r="B4" s="2">
        <v>4919864</v>
      </c>
      <c r="C4" s="2">
        <f>Tabella13101245[[#This Row],[Valore di fine esercizio]]-Tabella13101245[[#This Row],[Valore di inizio esercizio]]</f>
        <v>-206306</v>
      </c>
      <c r="D4" s="2">
        <v>4713558</v>
      </c>
    </row>
    <row r="5" spans="1:4" x14ac:dyDescent="0.25">
      <c r="A5" s="1" t="s">
        <v>6</v>
      </c>
      <c r="B5" s="2">
        <v>517861</v>
      </c>
      <c r="C5" s="2">
        <f>Tabella13101245[[#This Row],[Valore di fine esercizio]]-Tabella13101245[[#This Row],[Valore di inizio esercizio]]</f>
        <v>13031</v>
      </c>
      <c r="D5" s="2">
        <v>530892</v>
      </c>
    </row>
    <row r="6" spans="1:4" x14ac:dyDescent="0.25">
      <c r="A6" s="1" t="s">
        <v>7</v>
      </c>
      <c r="B6" s="2">
        <v>583830</v>
      </c>
      <c r="C6" s="2">
        <f>Tabella13101245[[#This Row],[Valore di fine esercizio]]-Tabella13101245[[#This Row],[Valore di inizio esercizio]]</f>
        <v>43812</v>
      </c>
      <c r="D6" s="2">
        <v>627642</v>
      </c>
    </row>
    <row r="7" spans="1:4" x14ac:dyDescent="0.25">
      <c r="A7" s="1" t="s">
        <v>8</v>
      </c>
      <c r="B7" s="2">
        <v>1621613</v>
      </c>
      <c r="C7" s="2">
        <f>Tabella13101245[[#This Row],[Valore di fine esercizio]]-Tabella13101245[[#This Row],[Valore di inizio esercizio]]</f>
        <v>-511920</v>
      </c>
      <c r="D7" s="2">
        <v>1109693</v>
      </c>
    </row>
    <row r="8" spans="1:4" x14ac:dyDescent="0.25">
      <c r="A8" s="1" t="s">
        <v>9</v>
      </c>
      <c r="B8" s="2">
        <f>SUBTOTAL(109,B3:B7)</f>
        <v>7646918</v>
      </c>
      <c r="C8" s="2">
        <f>SUBTOTAL(109,C3:C7)</f>
        <v>-633978</v>
      </c>
      <c r="D8" s="2">
        <f>SUBTOTAL(109,D3:D7)</f>
        <v>7012940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C538-F37E-4683-A484-412E36F49703}">
  <dimension ref="A1:D8"/>
  <sheetViews>
    <sheetView workbookViewId="0">
      <selection activeCell="B3" sqref="B3:B7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s="5" t="s">
        <v>16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">
        <v>31155</v>
      </c>
      <c r="C3" s="2">
        <v>-15479</v>
      </c>
      <c r="D3" s="2">
        <f>Tabella131012456[[#This Row],[Valore di inizio esercizio]]+Tabella131012456[[#This Row],[Variazione]]</f>
        <v>15676</v>
      </c>
    </row>
    <row r="4" spans="1:4" x14ac:dyDescent="0.25">
      <c r="A4" s="1" t="s">
        <v>5</v>
      </c>
      <c r="B4" s="2">
        <v>4713558</v>
      </c>
      <c r="C4" s="2">
        <v>-85948</v>
      </c>
      <c r="D4" s="2">
        <f>Tabella131012456[[#This Row],[Valore di inizio esercizio]]+Tabella131012456[[#This Row],[Variazione]]</f>
        <v>4627610</v>
      </c>
    </row>
    <row r="5" spans="1:4" x14ac:dyDescent="0.25">
      <c r="A5" s="1" t="s">
        <v>6</v>
      </c>
      <c r="B5" s="2">
        <v>530892</v>
      </c>
      <c r="C5" s="2">
        <v>-12776</v>
      </c>
      <c r="D5" s="2">
        <f>Tabella131012456[[#This Row],[Valore di inizio esercizio]]+Tabella131012456[[#This Row],[Variazione]]</f>
        <v>518116</v>
      </c>
    </row>
    <row r="6" spans="1:4" x14ac:dyDescent="0.25">
      <c r="A6" s="1" t="s">
        <v>7</v>
      </c>
      <c r="B6" s="2">
        <v>627642</v>
      </c>
      <c r="C6" s="2">
        <v>-118</v>
      </c>
      <c r="D6" s="2">
        <f>Tabella131012456[[#This Row],[Valore di inizio esercizio]]+Tabella131012456[[#This Row],[Variazione]]</f>
        <v>627524</v>
      </c>
    </row>
    <row r="7" spans="1:4" x14ac:dyDescent="0.25">
      <c r="A7" s="1" t="s">
        <v>8</v>
      </c>
      <c r="B7" s="2">
        <v>1109693</v>
      </c>
      <c r="C7" s="2">
        <v>40611</v>
      </c>
      <c r="D7" s="2">
        <f>Tabella131012456[[#This Row],[Valore di inizio esercizio]]+Tabella131012456[[#This Row],[Variazione]]</f>
        <v>1150304</v>
      </c>
    </row>
    <row r="8" spans="1:4" x14ac:dyDescent="0.25">
      <c r="A8" s="1" t="s">
        <v>9</v>
      </c>
      <c r="B8" s="2">
        <f>SUBTOTAL(109,B3:B7)</f>
        <v>7012940</v>
      </c>
      <c r="C8" s="2">
        <f>SUBTOTAL(109,C3:C7)</f>
        <v>-73710</v>
      </c>
      <c r="D8" s="2">
        <f>SUBTOTAL(109,D3:D7)</f>
        <v>6939230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E26D-F55E-42FF-8ED1-E29FE8E393BE}">
  <dimension ref="A1:D8"/>
  <sheetViews>
    <sheetView tabSelected="1" workbookViewId="0">
      <selection activeCell="C11" sqref="C11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  <col min="7" max="7" width="12.28515625" bestFit="1" customWidth="1"/>
  </cols>
  <sheetData>
    <row r="1" spans="1:4" x14ac:dyDescent="0.25">
      <c r="A1" s="5" t="s">
        <v>17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">
        <v>15676</v>
      </c>
      <c r="C3" s="2">
        <v>-12757</v>
      </c>
      <c r="D3" s="2">
        <v>2919</v>
      </c>
    </row>
    <row r="4" spans="1:4" x14ac:dyDescent="0.25">
      <c r="A4" s="1" t="s">
        <v>5</v>
      </c>
      <c r="B4" s="2">
        <v>5004296</v>
      </c>
      <c r="C4" s="2">
        <v>-540841</v>
      </c>
      <c r="D4" s="2">
        <v>4463455</v>
      </c>
    </row>
    <row r="5" spans="1:4" x14ac:dyDescent="0.25">
      <c r="A5" s="1" t="s">
        <v>6</v>
      </c>
      <c r="B5" s="2">
        <v>518116</v>
      </c>
      <c r="C5" s="2">
        <v>-77815</v>
      </c>
      <c r="D5" s="2">
        <v>440301</v>
      </c>
    </row>
    <row r="6" spans="1:4" x14ac:dyDescent="0.25">
      <c r="A6" s="1" t="s">
        <v>7</v>
      </c>
      <c r="B6" s="2">
        <v>627524</v>
      </c>
      <c r="C6" s="2">
        <v>108462</v>
      </c>
      <c r="D6" s="2">
        <v>735986</v>
      </c>
    </row>
    <row r="7" spans="1:4" x14ac:dyDescent="0.25">
      <c r="A7" s="1" t="s">
        <v>8</v>
      </c>
      <c r="B7" s="2">
        <v>1150304</v>
      </c>
      <c r="C7" s="2">
        <v>1202330</v>
      </c>
      <c r="D7" s="2">
        <v>2352634</v>
      </c>
    </row>
    <row r="8" spans="1:4" x14ac:dyDescent="0.25">
      <c r="A8" s="1" t="s">
        <v>9</v>
      </c>
      <c r="B8" s="2">
        <v>7315916</v>
      </c>
      <c r="C8" s="2">
        <v>679379</v>
      </c>
      <c r="D8" s="2">
        <v>7995295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Giovanna Gambino</cp:lastModifiedBy>
  <dcterms:created xsi:type="dcterms:W3CDTF">2019-11-07T14:23:27Z</dcterms:created>
  <dcterms:modified xsi:type="dcterms:W3CDTF">2026-05-28T15:31:14Z</dcterms:modified>
</cp:coreProperties>
</file>