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27. APPALTI E CONTRATTI\piani acquisti biennali\PIANO ACQUISTI 2019-2020\"/>
    </mc:Choice>
  </mc:AlternateContent>
  <bookViews>
    <workbookView xWindow="0" yWindow="0" windowWidth="21600" windowHeight="9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9" i="1" l="1"/>
  <c r="S30" i="1"/>
  <c r="S8" i="1" l="1"/>
  <c r="S24" i="1" l="1"/>
  <c r="S25" i="1"/>
  <c r="S26" i="1"/>
  <c r="S27" i="1"/>
  <c r="S23" i="1"/>
  <c r="S22" i="1" l="1"/>
  <c r="S13" i="1" l="1"/>
  <c r="R18" i="1" l="1"/>
  <c r="S18" i="1" s="1"/>
  <c r="R9" i="1"/>
  <c r="R7" i="1"/>
  <c r="R6" i="1"/>
  <c r="R5" i="1"/>
  <c r="S14" i="1" l="1"/>
  <c r="S12" i="1"/>
  <c r="S10" i="1"/>
  <c r="S21" i="1" l="1"/>
  <c r="S19" i="1" l="1"/>
  <c r="S17" i="1"/>
  <c r="S16" i="1"/>
  <c r="S15" i="1"/>
  <c r="S9" i="1" l="1"/>
  <c r="S28" i="1"/>
  <c r="S7" i="1" l="1"/>
  <c r="S6" i="1"/>
  <c r="S5" i="1"/>
</calcChain>
</file>

<file path=xl/sharedStrings.xml><?xml version="1.0" encoding="utf-8"?>
<sst xmlns="http://schemas.openxmlformats.org/spreadsheetml/2006/main" count="314" uniqueCount="117">
  <si>
    <t>Numero intervento CUI</t>
  </si>
  <si>
    <t>Codice Fiscale Amministrazione</t>
  </si>
  <si>
    <t>Prima annualità del primo programma nel quale l'intervento è stato inserito</t>
  </si>
  <si>
    <t>Annualità nella quale si prevede di dare avvio alla procedura di affidamento</t>
  </si>
  <si>
    <t>Codice CUP</t>
  </si>
  <si>
    <t>Acquisto ricompreso nel'importo complessivo di un lavoro o di altra acquisizione presente in programmazione di lavori, forniture o servizi</t>
  </si>
  <si>
    <t>Lotto funzionale</t>
  </si>
  <si>
    <t>Ambito geografico di esecuzione dell'acquisto (Regione)</t>
  </si>
  <si>
    <t>Settore</t>
  </si>
  <si>
    <t>CPV</t>
  </si>
  <si>
    <t>Descrizione dell'acquisto</t>
  </si>
  <si>
    <t>Durata del contratto</t>
  </si>
  <si>
    <t>L'acquisto è relativo a nuovo affidamento di contratto in essere</t>
  </si>
  <si>
    <t>Stima dei costi dell'acquisto</t>
  </si>
  <si>
    <t>Centrale di committenza o soggetto aggregatore al quale si farà ricorso per l'espletamento della procedura di affidamento</t>
  </si>
  <si>
    <t>Acquisto aggiunto o variato a seguito di modifica di programma</t>
  </si>
  <si>
    <t>Primo anno</t>
  </si>
  <si>
    <t>Costi su annualità successive</t>
  </si>
  <si>
    <t>Totale</t>
  </si>
  <si>
    <t>Apporto di capitale privato</t>
  </si>
  <si>
    <t>Importo</t>
  </si>
  <si>
    <t>Tipologia</t>
  </si>
  <si>
    <t>Codice</t>
  </si>
  <si>
    <t>Data</t>
  </si>
  <si>
    <t>si/no</t>
  </si>
  <si>
    <t>sì/no</t>
  </si>
  <si>
    <t>Testo</t>
  </si>
  <si>
    <t>Forniture/servizi</t>
  </si>
  <si>
    <t>testo</t>
  </si>
  <si>
    <t>Massima/medio/minima</t>
  </si>
  <si>
    <t xml:space="preserve">Livello di priorità </t>
  </si>
  <si>
    <t>RUP</t>
  </si>
  <si>
    <t>Mesi</t>
  </si>
  <si>
    <t>Valore</t>
  </si>
  <si>
    <t>Codice AUSA</t>
  </si>
  <si>
    <t>Denominazione</t>
  </si>
  <si>
    <t>Tabella b.2</t>
  </si>
  <si>
    <t>Via Soderini</t>
  </si>
  <si>
    <t xml:space="preserve">sì </t>
  </si>
  <si>
    <t>Lombardia</t>
  </si>
  <si>
    <t>Servizi</t>
  </si>
  <si>
    <t>90919200-4</t>
  </si>
  <si>
    <t>Servizio di pulizia aule e uffici</t>
  </si>
  <si>
    <t xml:space="preserve">Massima </t>
  </si>
  <si>
    <t>sì</t>
  </si>
  <si>
    <t>90912200-4</t>
  </si>
  <si>
    <t>Massima</t>
  </si>
  <si>
    <t>Tutte le sedi</t>
  </si>
  <si>
    <t xml:space="preserve">no </t>
  </si>
  <si>
    <t>no</t>
  </si>
  <si>
    <t>Fornitura</t>
  </si>
  <si>
    <t>30199770-8</t>
  </si>
  <si>
    <t>Servizio sostitutivo di mensa mediante erogazione di buoni pasto elettronici</t>
  </si>
  <si>
    <t>Media</t>
  </si>
  <si>
    <t>48210000-3</t>
  </si>
  <si>
    <t>79713000-5</t>
  </si>
  <si>
    <t>66510000-8</t>
  </si>
  <si>
    <t>Servizi assicurativi (Kasko)</t>
  </si>
  <si>
    <t>Servizi di assicurazione contro gli infortuni</t>
  </si>
  <si>
    <t>66512100-3</t>
  </si>
  <si>
    <t>Servizi di assicurazione di responsabilità civile (RCT/O)</t>
  </si>
  <si>
    <t>66516000-0</t>
  </si>
  <si>
    <t>Servizi di assicurazione contro gli incendi</t>
  </si>
  <si>
    <t>66515100-4</t>
  </si>
  <si>
    <t>Area Nord</t>
  </si>
  <si>
    <t>Lavori</t>
  </si>
  <si>
    <t>Installazione e aggiornamento laboratori tecnici</t>
  </si>
  <si>
    <t>Area Nord/Sud</t>
  </si>
  <si>
    <t>51100000-3</t>
  </si>
  <si>
    <t>Pacchetti software per reti (licenze Microsoft e Licenza corporate Teamviewer per gestione remota sedi distaccate</t>
  </si>
  <si>
    <t xml:space="preserve">Fornitura </t>
  </si>
  <si>
    <t>48821000-9</t>
  </si>
  <si>
    <t>24+24</t>
  </si>
  <si>
    <t>Area Nord+Ovest</t>
  </si>
  <si>
    <t>Area Est+Sud</t>
  </si>
  <si>
    <t>Aggiornamento licenza VmWare + supporto tecnico x 3 anni; 3 Server (Host VmWare); 1  Server fisico per Domain Controller di backup; 1 Server fisico x servizi non virtualizzabili; 2 SAN fc + supporti disco</t>
  </si>
  <si>
    <t>48961000-2 NAS 30213300-8 PC  30213200-7 TABLET  30213100-6 PORTATILI 38652120-7 PROIETTORI</t>
  </si>
  <si>
    <t>08928300964</t>
  </si>
  <si>
    <t>NAS x salvataggio dati (16 tb spazio disco); 2 schede Ethernet; NAS x disaster recovery; 150 PC+ 75 PORTATILI + 127 TABLET DDIF + 70 TABLET FIRMA UTENTI CPI+ 6 PROIETTORI + MATERIALI DI CONSUMO VARI; APPARATI PER VIDEOCONFERENZE E APPARATO AUDIO (MIXER,6 MICROFONI SENZA FILI, CASSE AUTOALIMENTATE)</t>
  </si>
  <si>
    <t>N. 1 Sistema di videoconferenza (sala dedicata); N. 157 PC Desktop con S.O. Windows Professional, Monitor Led 21,5" e lettore Smart card; N. 172 Software aggiornati Microsoft Office; N. 7 Videoproiettori e teli; N. 157 scanner</t>
  </si>
  <si>
    <t>30213300-8 PC  38652120-7 PROIETTORI 48210000-3 software</t>
  </si>
  <si>
    <t>Servizi di guardiania</t>
  </si>
  <si>
    <t>Codice Regione 55474</t>
  </si>
  <si>
    <t>15900000-7/ 15600000-4/ 15896000-5</t>
  </si>
  <si>
    <t>15300000-1</t>
  </si>
  <si>
    <t>15100000-9/ 15500000-3</t>
  </si>
  <si>
    <t>15200000-0</t>
  </si>
  <si>
    <t>15600000-0</t>
  </si>
  <si>
    <t>SEDI:                           SESTO S.G.,                          PIEVE EMANUELE, MELEGNANO</t>
  </si>
  <si>
    <t>LOTTI PULIZIE</t>
  </si>
  <si>
    <t>LOTTI DERRATE</t>
  </si>
  <si>
    <t>LOTTI ASSICURAZIONI</t>
  </si>
  <si>
    <t>12+12</t>
  </si>
  <si>
    <t>LOTTI CUCINA/BAR</t>
  </si>
  <si>
    <t>Attrezzatura cucina Sesto/Melegnano</t>
  </si>
  <si>
    <t>Fornitura e installazione arredi e sala bar Pieve</t>
  </si>
  <si>
    <t>FORNITURA DERRATE - Lotto 5 - Caffetteria</t>
  </si>
  <si>
    <t>FORNITURA DERRATE - Lotto 4 - Pesce, Gelo</t>
  </si>
  <si>
    <t>FORNITURA DERRATE - Lotto 2 - Ortofrutta</t>
  </si>
  <si>
    <t>FORNITURA DERRATE -                                                                      Lotto 1 - Secco Bevande , Gelo</t>
  </si>
  <si>
    <t>FORNITURA DERRATE -                                                         Lotto 3 - Latte, Carne, Uova, Salumi, Caseari</t>
  </si>
  <si>
    <t>CPI                                       (Finanziamento regionale)</t>
  </si>
  <si>
    <t>Soderini</t>
  </si>
  <si>
    <t>Software gestione paghe e assistenza</t>
  </si>
  <si>
    <t>36+36</t>
  </si>
  <si>
    <t>72268000-1</t>
  </si>
  <si>
    <t>79631000-6</t>
  </si>
  <si>
    <t>Servizi di personale e di foglio paga</t>
  </si>
  <si>
    <t>24+12</t>
  </si>
  <si>
    <t>Gara cancellata ai sensi dell'art. 7, comma 8, lett. a) Decr.16/01/2018, n. 14 Ministero infrastrutture e trasporti</t>
  </si>
  <si>
    <t>Gara inserita per modifica piano  ai sensi dell'art. 7, comma 8, lett. a) Decr.16/01/2018, n. 14 Ministero infrastrutture e trasporti</t>
  </si>
  <si>
    <t>Secondo  anno</t>
  </si>
  <si>
    <t>4 mesi</t>
  </si>
  <si>
    <t>72230000-6</t>
  </si>
  <si>
    <t>79952000-2</t>
  </si>
  <si>
    <t>Assistenza tecnica alla "Settimana del lavoro" - Lotto 1</t>
  </si>
  <si>
    <t>Supporto alle attività di comunicazione e organizzative della "Settimana del lavoro" -Lotto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</si>
</sst>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Trebuchet MS"/>
      <family val="2"/>
    </font>
    <font>
      <sz val="10"/>
      <color rgb="FFFF0000"/>
      <name val="Calibri"/>
      <family val="2"/>
      <scheme val="minor"/>
    </font>
    <font>
      <sz val="9"/>
      <color rgb="FF000000"/>
      <name val="Trebuchet MS"/>
      <family val="2"/>
    </font>
    <font>
      <sz val="9"/>
      <color theme="1"/>
      <name val="Trebuchet MS"/>
      <family val="2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6A8E7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/>
    <xf numFmtId="44" fontId="0" fillId="0" borderId="1" xfId="1" applyFont="1" applyBorder="1"/>
    <xf numFmtId="0" fontId="2" fillId="0" borderId="1" xfId="0" applyFont="1" applyBorder="1"/>
    <xf numFmtId="0" fontId="0" fillId="0" borderId="1" xfId="0" applyFont="1" applyFill="1" applyBorder="1"/>
    <xf numFmtId="0" fontId="0" fillId="0" borderId="1" xfId="0" applyFill="1" applyBorder="1"/>
    <xf numFmtId="44" fontId="0" fillId="0" borderId="1" xfId="1" applyFont="1" applyFill="1" applyBorder="1"/>
    <xf numFmtId="0" fontId="0" fillId="2" borderId="1" xfId="0" applyFont="1" applyFill="1" applyBorder="1"/>
    <xf numFmtId="0" fontId="0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4" fontId="0" fillId="0" borderId="1" xfId="1" applyFont="1" applyBorder="1" applyAlignment="1">
      <alignment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vertical="top" wrapText="1"/>
    </xf>
    <xf numFmtId="0" fontId="0" fillId="3" borderId="1" xfId="0" applyFont="1" applyFill="1" applyBorder="1"/>
    <xf numFmtId="0" fontId="5" fillId="0" borderId="1" xfId="0" applyFont="1" applyBorder="1" applyAlignment="1">
      <alignment vertical="top" wrapText="1"/>
    </xf>
    <xf numFmtId="0" fontId="0" fillId="0" borderId="1" xfId="0" applyFill="1" applyBorder="1" applyAlignment="1">
      <alignment vertical="top"/>
    </xf>
    <xf numFmtId="44" fontId="0" fillId="3" borderId="1" xfId="1" applyFont="1" applyFill="1" applyBorder="1"/>
    <xf numFmtId="44" fontId="0" fillId="2" borderId="1" xfId="1" applyFont="1" applyFill="1" applyBorder="1"/>
    <xf numFmtId="0" fontId="0" fillId="0" borderId="1" xfId="0" applyFont="1" applyFill="1" applyBorder="1" applyAlignment="1">
      <alignment vertical="top"/>
    </xf>
    <xf numFmtId="44" fontId="0" fillId="0" borderId="1" xfId="1" applyFont="1" applyFill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1" xfId="0" applyFill="1" applyBorder="1" applyAlignment="1">
      <alignment wrapText="1"/>
    </xf>
    <xf numFmtId="44" fontId="3" fillId="0" borderId="1" xfId="1" applyFont="1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0" fillId="0" borderId="1" xfId="0" quotePrefix="1" applyFont="1" applyFill="1" applyBorder="1" applyAlignment="1">
      <alignment vertical="top"/>
    </xf>
    <xf numFmtId="0" fontId="0" fillId="0" borderId="1" xfId="0" applyFill="1" applyBorder="1" applyAlignment="1">
      <alignment horizontal="left" vertical="top"/>
    </xf>
    <xf numFmtId="0" fontId="0" fillId="0" borderId="0" xfId="0" applyFill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7" fillId="0" borderId="1" xfId="0" applyFont="1" applyBorder="1" applyAlignment="1">
      <alignment vertical="top" wrapText="1"/>
    </xf>
    <xf numFmtId="44" fontId="0" fillId="4" borderId="1" xfId="1" applyFont="1" applyFill="1" applyBorder="1" applyAlignment="1">
      <alignment vertical="top"/>
    </xf>
    <xf numFmtId="0" fontId="0" fillId="2" borderId="0" xfId="0" applyFill="1"/>
    <xf numFmtId="0" fontId="0" fillId="4" borderId="0" xfId="0" applyFill="1"/>
    <xf numFmtId="0" fontId="0" fillId="3" borderId="0" xfId="0" applyFill="1"/>
    <xf numFmtId="0" fontId="0" fillId="5" borderId="1" xfId="0" applyFont="1" applyFill="1" applyBorder="1" applyAlignment="1">
      <alignment vertical="top"/>
    </xf>
    <xf numFmtId="44" fontId="0" fillId="5" borderId="1" xfId="1" applyFont="1" applyFill="1" applyBorder="1" applyAlignment="1">
      <alignment vertical="top"/>
    </xf>
    <xf numFmtId="0" fontId="0" fillId="0" borderId="1" xfId="0" quotePrefix="1" applyFill="1" applyBorder="1"/>
    <xf numFmtId="0" fontId="0" fillId="0" borderId="1" xfId="0" quotePrefix="1" applyFill="1" applyBorder="1" applyAlignment="1">
      <alignment vertical="top"/>
    </xf>
    <xf numFmtId="0" fontId="0" fillId="0" borderId="1" xfId="0" quotePrefix="1" applyFont="1" applyFill="1" applyBorder="1"/>
    <xf numFmtId="0" fontId="0" fillId="5" borderId="0" xfId="0" applyFill="1"/>
    <xf numFmtId="0" fontId="0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0" fillId="6" borderId="1" xfId="0" applyFont="1" applyFill="1" applyBorder="1" applyAlignment="1">
      <alignment vertical="center"/>
    </xf>
    <xf numFmtId="0" fontId="0" fillId="6" borderId="1" xfId="0" quotePrefix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44" fontId="3" fillId="6" borderId="1" xfId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quotePrefix="1" applyFill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F6A8E7"/>
      <color rgb="FFBECC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6"/>
  <sheetViews>
    <sheetView tabSelected="1" topLeftCell="H31" workbookViewId="0">
      <selection activeCell="R28" sqref="R28"/>
    </sheetView>
  </sheetViews>
  <sheetFormatPr defaultRowHeight="15" x14ac:dyDescent="0.25"/>
  <cols>
    <col min="1" max="1" width="16.85546875" customWidth="1"/>
    <col min="2" max="2" width="11.85546875" customWidth="1"/>
    <col min="3" max="3" width="11.42578125" customWidth="1"/>
    <col min="4" max="4" width="12" customWidth="1"/>
    <col min="6" max="6" width="12.5703125" customWidth="1"/>
    <col min="7" max="7" width="10.28515625" customWidth="1"/>
    <col min="8" max="8" width="12.42578125" customWidth="1"/>
    <col min="9" max="9" width="10.28515625" customWidth="1"/>
    <col min="10" max="10" width="12.42578125" customWidth="1"/>
    <col min="11" max="11" width="45" customWidth="1"/>
    <col min="12" max="12" width="12.28515625" customWidth="1"/>
    <col min="14" max="14" width="7" customWidth="1"/>
    <col min="15" max="15" width="10.140625" customWidth="1"/>
    <col min="16" max="16" width="12.85546875" customWidth="1"/>
    <col min="17" max="17" width="13.42578125" customWidth="1"/>
    <col min="18" max="18" width="17.42578125" customWidth="1"/>
    <col min="19" max="19" width="14.7109375" customWidth="1"/>
    <col min="21" max="21" width="15.42578125" customWidth="1"/>
    <col min="22" max="22" width="18.42578125" customWidth="1"/>
    <col min="23" max="23" width="16" customWidth="1"/>
    <col min="24" max="24" width="27.85546875" customWidth="1"/>
  </cols>
  <sheetData>
    <row r="1" spans="1:25" ht="161.25" customHeight="1" x14ac:dyDescent="0.25">
      <c r="A1" s="61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1" t="s">
        <v>6</v>
      </c>
      <c r="H1" s="61" t="s">
        <v>7</v>
      </c>
      <c r="I1" s="61" t="s">
        <v>8</v>
      </c>
      <c r="J1" s="61" t="s">
        <v>9</v>
      </c>
      <c r="K1" s="61" t="s">
        <v>10</v>
      </c>
      <c r="L1" s="61" t="s">
        <v>30</v>
      </c>
      <c r="M1" s="61" t="s">
        <v>31</v>
      </c>
      <c r="N1" s="61" t="s">
        <v>11</v>
      </c>
      <c r="O1" s="61" t="s">
        <v>12</v>
      </c>
      <c r="P1" s="61" t="s">
        <v>13</v>
      </c>
      <c r="Q1" s="61"/>
      <c r="R1" s="61"/>
      <c r="S1" s="61"/>
      <c r="T1" s="61"/>
      <c r="U1" s="61"/>
      <c r="V1" s="61" t="s">
        <v>14</v>
      </c>
      <c r="W1" s="61"/>
      <c r="X1" s="61" t="s">
        <v>15</v>
      </c>
      <c r="Y1" s="1"/>
    </row>
    <row r="2" spans="1:25" ht="26.25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0" t="s">
        <v>16</v>
      </c>
      <c r="Q2" s="61" t="s">
        <v>111</v>
      </c>
      <c r="R2" s="61" t="s">
        <v>17</v>
      </c>
      <c r="S2" s="60" t="s">
        <v>18</v>
      </c>
      <c r="T2" s="2" t="s">
        <v>19</v>
      </c>
      <c r="U2" s="2"/>
      <c r="V2" s="60" t="s">
        <v>34</v>
      </c>
      <c r="W2" s="60" t="s">
        <v>35</v>
      </c>
      <c r="X2" s="61"/>
    </row>
    <row r="3" spans="1:25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63"/>
      <c r="R3" s="63"/>
      <c r="S3" s="62"/>
      <c r="T3" s="2" t="s">
        <v>20</v>
      </c>
      <c r="U3" s="2" t="s">
        <v>21</v>
      </c>
      <c r="V3" s="60"/>
      <c r="W3" s="60"/>
      <c r="X3" s="61"/>
    </row>
    <row r="4" spans="1:25" ht="45" x14ac:dyDescent="0.25">
      <c r="A4" s="2" t="s">
        <v>22</v>
      </c>
      <c r="B4" s="2"/>
      <c r="C4" s="2" t="s">
        <v>23</v>
      </c>
      <c r="D4" s="2" t="s">
        <v>23</v>
      </c>
      <c r="E4" s="2" t="s">
        <v>22</v>
      </c>
      <c r="F4" s="2" t="s">
        <v>25</v>
      </c>
      <c r="G4" s="2" t="s">
        <v>25</v>
      </c>
      <c r="H4" s="2" t="s">
        <v>26</v>
      </c>
      <c r="I4" s="3" t="s">
        <v>27</v>
      </c>
      <c r="J4" s="2"/>
      <c r="K4" s="2" t="s">
        <v>28</v>
      </c>
      <c r="L4" s="3" t="s">
        <v>29</v>
      </c>
      <c r="M4" s="2"/>
      <c r="N4" s="2" t="s">
        <v>32</v>
      </c>
      <c r="O4" s="2" t="s">
        <v>24</v>
      </c>
      <c r="P4" s="2" t="s">
        <v>33</v>
      </c>
      <c r="Q4" s="2" t="s">
        <v>33</v>
      </c>
      <c r="R4" s="2" t="s">
        <v>33</v>
      </c>
      <c r="S4" s="2" t="s">
        <v>33</v>
      </c>
      <c r="T4" s="2" t="s">
        <v>33</v>
      </c>
      <c r="U4" s="2" t="s">
        <v>28</v>
      </c>
      <c r="V4" s="2" t="s">
        <v>22</v>
      </c>
      <c r="W4" s="2" t="s">
        <v>26</v>
      </c>
      <c r="X4" s="2" t="s">
        <v>36</v>
      </c>
    </row>
    <row r="5" spans="1:25" ht="15.75" customHeight="1" x14ac:dyDescent="0.25">
      <c r="A5" s="10" t="s">
        <v>37</v>
      </c>
      <c r="B5" s="40" t="s">
        <v>77</v>
      </c>
      <c r="C5" s="2">
        <v>2018</v>
      </c>
      <c r="D5" s="2">
        <v>2019</v>
      </c>
      <c r="E5" s="2"/>
      <c r="F5" s="2" t="s">
        <v>38</v>
      </c>
      <c r="G5" s="2" t="s">
        <v>38</v>
      </c>
      <c r="H5" s="2" t="s">
        <v>39</v>
      </c>
      <c r="I5" s="2" t="s">
        <v>40</v>
      </c>
      <c r="J5" s="2" t="s">
        <v>41</v>
      </c>
      <c r="K5" s="2" t="s">
        <v>42</v>
      </c>
      <c r="L5" s="2" t="s">
        <v>43</v>
      </c>
      <c r="M5" s="2"/>
      <c r="N5" s="2" t="s">
        <v>72</v>
      </c>
      <c r="O5" s="2" t="s">
        <v>44</v>
      </c>
      <c r="P5" s="5">
        <v>196430</v>
      </c>
      <c r="Q5" s="5">
        <v>196430</v>
      </c>
      <c r="R5" s="5">
        <f>196430*2</f>
        <v>392860</v>
      </c>
      <c r="S5" s="21">
        <f t="shared" ref="S5:S10" si="0">SUM(P5:R5)</f>
        <v>785720</v>
      </c>
      <c r="T5" s="2"/>
      <c r="U5" s="2"/>
      <c r="V5" s="2"/>
      <c r="W5" s="2"/>
      <c r="X5" s="2"/>
    </row>
    <row r="6" spans="1:25" ht="17.25" customHeight="1" x14ac:dyDescent="0.25">
      <c r="A6" s="10" t="s">
        <v>73</v>
      </c>
      <c r="B6" s="40" t="s">
        <v>77</v>
      </c>
      <c r="C6" s="2">
        <v>2018</v>
      </c>
      <c r="D6" s="2">
        <v>2019</v>
      </c>
      <c r="E6" s="2"/>
      <c r="F6" s="2" t="s">
        <v>44</v>
      </c>
      <c r="G6" s="2" t="s">
        <v>44</v>
      </c>
      <c r="H6" s="2" t="s">
        <v>39</v>
      </c>
      <c r="I6" s="2" t="s">
        <v>40</v>
      </c>
      <c r="J6" s="2" t="s">
        <v>45</v>
      </c>
      <c r="K6" s="2" t="s">
        <v>42</v>
      </c>
      <c r="L6" s="2" t="s">
        <v>43</v>
      </c>
      <c r="M6" s="2"/>
      <c r="N6" s="2" t="s">
        <v>72</v>
      </c>
      <c r="O6" s="2" t="s">
        <v>44</v>
      </c>
      <c r="P6" s="5">
        <v>140000</v>
      </c>
      <c r="Q6" s="5">
        <v>140000</v>
      </c>
      <c r="R6" s="5">
        <f>140000*2</f>
        <v>280000</v>
      </c>
      <c r="S6" s="21">
        <f t="shared" si="0"/>
        <v>560000</v>
      </c>
      <c r="T6" s="2"/>
      <c r="U6" s="2"/>
      <c r="V6" s="2"/>
      <c r="W6" s="2"/>
      <c r="X6" s="2"/>
    </row>
    <row r="7" spans="1:25" ht="15.75" customHeight="1" x14ac:dyDescent="0.25">
      <c r="A7" s="10" t="s">
        <v>74</v>
      </c>
      <c r="B7" s="40" t="s">
        <v>77</v>
      </c>
      <c r="C7" s="2">
        <v>2018</v>
      </c>
      <c r="D7" s="2">
        <v>2019</v>
      </c>
      <c r="E7" s="2"/>
      <c r="F7" s="2" t="s">
        <v>44</v>
      </c>
      <c r="G7" s="2" t="s">
        <v>44</v>
      </c>
      <c r="H7" s="2" t="s">
        <v>39</v>
      </c>
      <c r="I7" s="2" t="s">
        <v>40</v>
      </c>
      <c r="J7" s="2" t="s">
        <v>45</v>
      </c>
      <c r="K7" s="2" t="s">
        <v>42</v>
      </c>
      <c r="L7" s="2" t="s">
        <v>46</v>
      </c>
      <c r="M7" s="2"/>
      <c r="N7" s="2" t="s">
        <v>72</v>
      </c>
      <c r="O7" s="2" t="s">
        <v>44</v>
      </c>
      <c r="P7" s="5">
        <v>175000</v>
      </c>
      <c r="Q7" s="5">
        <v>175000</v>
      </c>
      <c r="R7" s="5">
        <f>175000*2</f>
        <v>350000</v>
      </c>
      <c r="S7" s="21">
        <f t="shared" si="0"/>
        <v>700000</v>
      </c>
      <c r="T7" s="2"/>
      <c r="U7" s="2"/>
      <c r="V7" s="2"/>
      <c r="W7" s="2"/>
      <c r="X7" s="2"/>
    </row>
    <row r="8" spans="1:25" ht="38.25" customHeight="1" x14ac:dyDescent="0.25">
      <c r="A8" s="46" t="s">
        <v>47</v>
      </c>
      <c r="B8" s="47" t="s">
        <v>77</v>
      </c>
      <c r="C8" s="48">
        <v>2018</v>
      </c>
      <c r="D8" s="48">
        <v>2019</v>
      </c>
      <c r="E8" s="48"/>
      <c r="F8" s="48" t="s">
        <v>48</v>
      </c>
      <c r="G8" s="48" t="s">
        <v>49</v>
      </c>
      <c r="H8" s="48" t="s">
        <v>39</v>
      </c>
      <c r="I8" s="48" t="s">
        <v>40</v>
      </c>
      <c r="J8" s="48" t="s">
        <v>106</v>
      </c>
      <c r="K8" s="48" t="s">
        <v>107</v>
      </c>
      <c r="L8" s="48" t="s">
        <v>46</v>
      </c>
      <c r="M8" s="48"/>
      <c r="N8" s="48" t="s">
        <v>108</v>
      </c>
      <c r="O8" s="48" t="s">
        <v>44</v>
      </c>
      <c r="P8" s="49">
        <v>70000</v>
      </c>
      <c r="Q8" s="49">
        <v>70000</v>
      </c>
      <c r="R8" s="49">
        <v>70000</v>
      </c>
      <c r="S8" s="49">
        <f t="shared" ref="S8" si="1">SUM(P8:R8)</f>
        <v>210000</v>
      </c>
      <c r="T8" s="50"/>
      <c r="U8" s="48"/>
      <c r="V8" s="48"/>
      <c r="W8" s="48"/>
      <c r="X8" s="45" t="s">
        <v>109</v>
      </c>
    </row>
    <row r="9" spans="1:25" ht="30" x14ac:dyDescent="0.25">
      <c r="A9" s="4" t="s">
        <v>47</v>
      </c>
      <c r="B9" s="40" t="s">
        <v>77</v>
      </c>
      <c r="C9" s="2">
        <v>2018</v>
      </c>
      <c r="D9" s="2">
        <v>2020</v>
      </c>
      <c r="E9" s="2"/>
      <c r="F9" s="2" t="s">
        <v>49</v>
      </c>
      <c r="G9" s="2" t="s">
        <v>49</v>
      </c>
      <c r="H9" s="12" t="s">
        <v>39</v>
      </c>
      <c r="I9" s="12" t="s">
        <v>50</v>
      </c>
      <c r="J9" s="24" t="s">
        <v>51</v>
      </c>
      <c r="K9" s="13" t="s">
        <v>52</v>
      </c>
      <c r="L9" s="12" t="s">
        <v>46</v>
      </c>
      <c r="M9" s="12"/>
      <c r="N9" s="12" t="s">
        <v>72</v>
      </c>
      <c r="O9" s="12" t="s">
        <v>44</v>
      </c>
      <c r="P9" s="14">
        <v>353600</v>
      </c>
      <c r="Q9" s="14">
        <v>353600</v>
      </c>
      <c r="R9" s="14">
        <f>353600*2</f>
        <v>707200</v>
      </c>
      <c r="S9" s="14">
        <f t="shared" si="0"/>
        <v>1414400</v>
      </c>
      <c r="T9" s="2"/>
      <c r="U9" s="2"/>
      <c r="V9" s="2"/>
      <c r="W9" s="2"/>
      <c r="X9" s="2"/>
    </row>
    <row r="10" spans="1:25" s="15" customFormat="1" ht="45" x14ac:dyDescent="0.25">
      <c r="A10" s="11" t="s">
        <v>47</v>
      </c>
      <c r="B10" s="41" t="s">
        <v>77</v>
      </c>
      <c r="C10" s="12">
        <v>2018</v>
      </c>
      <c r="D10" s="12">
        <v>2019</v>
      </c>
      <c r="E10" s="12"/>
      <c r="F10" s="12" t="s">
        <v>49</v>
      </c>
      <c r="G10" s="12" t="s">
        <v>49</v>
      </c>
      <c r="H10" s="12" t="s">
        <v>39</v>
      </c>
      <c r="I10" s="12" t="s">
        <v>70</v>
      </c>
      <c r="J10" s="12" t="s">
        <v>54</v>
      </c>
      <c r="K10" s="13" t="s">
        <v>69</v>
      </c>
      <c r="L10" s="12" t="s">
        <v>46</v>
      </c>
      <c r="M10" s="12"/>
      <c r="N10" s="12">
        <v>12</v>
      </c>
      <c r="O10" s="12" t="s">
        <v>44</v>
      </c>
      <c r="P10" s="14">
        <v>85000</v>
      </c>
      <c r="Q10" s="14"/>
      <c r="R10" s="14"/>
      <c r="S10" s="14">
        <f t="shared" si="0"/>
        <v>85000</v>
      </c>
      <c r="T10" s="12"/>
      <c r="U10" s="12"/>
      <c r="V10" s="12"/>
      <c r="W10" s="12"/>
      <c r="X10" s="12"/>
    </row>
    <row r="11" spans="1:25" hidden="1" x14ac:dyDescent="0.25">
      <c r="A11" s="4"/>
      <c r="B11" s="41" t="s">
        <v>77</v>
      </c>
      <c r="C11" s="2">
        <v>2018</v>
      </c>
      <c r="D11" s="2"/>
      <c r="E11" s="2"/>
      <c r="F11" s="2"/>
      <c r="G11" s="2"/>
      <c r="H11" s="2"/>
      <c r="I11" s="2"/>
      <c r="J11" s="2"/>
      <c r="K11" s="2"/>
      <c r="L11" s="2" t="s">
        <v>46</v>
      </c>
      <c r="M11" s="2"/>
      <c r="N11" s="2"/>
      <c r="O11" s="2"/>
      <c r="P11" s="5"/>
      <c r="Q11" s="5"/>
      <c r="R11" s="5"/>
      <c r="S11" s="5"/>
      <c r="T11" s="2"/>
      <c r="U11" s="2"/>
      <c r="V11" s="2"/>
      <c r="W11" s="6"/>
      <c r="X11" s="2"/>
    </row>
    <row r="12" spans="1:25" s="15" customFormat="1" ht="61.5" customHeight="1" x14ac:dyDescent="0.25">
      <c r="A12" s="22" t="s">
        <v>47</v>
      </c>
      <c r="B12" s="41" t="s">
        <v>77</v>
      </c>
      <c r="C12" s="12">
        <v>2018</v>
      </c>
      <c r="D12" s="12">
        <v>2020</v>
      </c>
      <c r="E12" s="12"/>
      <c r="F12" s="12" t="s">
        <v>49</v>
      </c>
      <c r="G12" s="12" t="s">
        <v>49</v>
      </c>
      <c r="H12" s="12" t="s">
        <v>39</v>
      </c>
      <c r="I12" s="12" t="s">
        <v>50</v>
      </c>
      <c r="J12" s="12" t="s">
        <v>71</v>
      </c>
      <c r="K12" s="16" t="s">
        <v>75</v>
      </c>
      <c r="L12" s="12" t="s">
        <v>53</v>
      </c>
      <c r="M12" s="12"/>
      <c r="N12" s="12">
        <v>36</v>
      </c>
      <c r="O12" s="12" t="s">
        <v>44</v>
      </c>
      <c r="P12" s="14"/>
      <c r="Q12" s="14">
        <v>76000</v>
      </c>
      <c r="R12" s="14"/>
      <c r="S12" s="23">
        <f t="shared" ref="S12:S21" si="2">SUM(P12:R12)</f>
        <v>76000</v>
      </c>
      <c r="T12" s="12"/>
      <c r="U12" s="12"/>
      <c r="V12" s="12"/>
      <c r="W12" s="12"/>
      <c r="X12" s="12"/>
    </row>
    <row r="13" spans="1:25" s="15" customFormat="1" ht="120.75" customHeight="1" x14ac:dyDescent="0.25">
      <c r="A13" s="19" t="s">
        <v>47</v>
      </c>
      <c r="B13" s="41" t="s">
        <v>77</v>
      </c>
      <c r="C13" s="12">
        <v>2018</v>
      </c>
      <c r="D13" s="12">
        <v>2019</v>
      </c>
      <c r="E13" s="12"/>
      <c r="F13" s="12" t="s">
        <v>49</v>
      </c>
      <c r="G13" s="12" t="s">
        <v>49</v>
      </c>
      <c r="H13" s="12" t="s">
        <v>39</v>
      </c>
      <c r="I13" s="12" t="s">
        <v>50</v>
      </c>
      <c r="J13" s="18" t="s">
        <v>76</v>
      </c>
      <c r="K13" s="16" t="s">
        <v>78</v>
      </c>
      <c r="L13" s="12" t="s">
        <v>53</v>
      </c>
      <c r="M13" s="12"/>
      <c r="N13" s="12"/>
      <c r="O13" s="12"/>
      <c r="P13" s="14">
        <v>127000</v>
      </c>
      <c r="Q13" s="14">
        <v>93500</v>
      </c>
      <c r="R13" s="14"/>
      <c r="S13" s="23">
        <f t="shared" si="2"/>
        <v>220500</v>
      </c>
      <c r="T13" s="12"/>
      <c r="U13" s="12"/>
      <c r="V13" s="12"/>
      <c r="W13" s="12"/>
      <c r="X13" s="12"/>
    </row>
    <row r="14" spans="1:25" x14ac:dyDescent="0.25">
      <c r="A14" s="17" t="s">
        <v>47</v>
      </c>
      <c r="B14" s="42" t="s">
        <v>77</v>
      </c>
      <c r="C14" s="2">
        <v>2018</v>
      </c>
      <c r="D14" s="2">
        <v>2020</v>
      </c>
      <c r="E14" s="2"/>
      <c r="F14" s="2" t="s">
        <v>44</v>
      </c>
      <c r="G14" s="2" t="s">
        <v>44</v>
      </c>
      <c r="H14" s="2" t="s">
        <v>39</v>
      </c>
      <c r="I14" s="2" t="s">
        <v>40</v>
      </c>
      <c r="J14" s="2" t="s">
        <v>56</v>
      </c>
      <c r="K14" s="2" t="s">
        <v>57</v>
      </c>
      <c r="L14" s="2" t="s">
        <v>46</v>
      </c>
      <c r="M14" s="2"/>
      <c r="N14" s="2">
        <v>36</v>
      </c>
      <c r="O14" s="2" t="s">
        <v>44</v>
      </c>
      <c r="P14" s="5">
        <v>13000</v>
      </c>
      <c r="Q14" s="5">
        <v>13000</v>
      </c>
      <c r="R14" s="5">
        <v>13000</v>
      </c>
      <c r="S14" s="20">
        <f t="shared" si="2"/>
        <v>39000</v>
      </c>
      <c r="T14" s="2"/>
      <c r="U14" s="2"/>
      <c r="V14" s="2"/>
      <c r="W14" s="2"/>
      <c r="X14" s="2"/>
    </row>
    <row r="15" spans="1:25" x14ac:dyDescent="0.25">
      <c r="A15" s="17" t="s">
        <v>47</v>
      </c>
      <c r="B15" s="42" t="s">
        <v>77</v>
      </c>
      <c r="C15" s="2">
        <v>2018</v>
      </c>
      <c r="D15" s="2">
        <v>2020</v>
      </c>
      <c r="E15" s="2"/>
      <c r="F15" s="2" t="s">
        <v>44</v>
      </c>
      <c r="G15" s="2" t="s">
        <v>44</v>
      </c>
      <c r="H15" s="2" t="s">
        <v>39</v>
      </c>
      <c r="I15" s="2" t="s">
        <v>40</v>
      </c>
      <c r="J15" s="2" t="s">
        <v>59</v>
      </c>
      <c r="K15" s="2" t="s">
        <v>58</v>
      </c>
      <c r="L15" s="2" t="s">
        <v>46</v>
      </c>
      <c r="M15" s="2"/>
      <c r="N15" s="2">
        <v>36</v>
      </c>
      <c r="O15" s="2" t="s">
        <v>44</v>
      </c>
      <c r="P15" s="5">
        <v>30000</v>
      </c>
      <c r="Q15" s="5">
        <v>30000</v>
      </c>
      <c r="R15" s="5">
        <v>30000</v>
      </c>
      <c r="S15" s="20">
        <f t="shared" si="2"/>
        <v>90000</v>
      </c>
      <c r="T15" s="2"/>
      <c r="U15" s="2"/>
      <c r="V15" s="2"/>
      <c r="W15" s="2"/>
      <c r="X15" s="2"/>
    </row>
    <row r="16" spans="1:25" x14ac:dyDescent="0.25">
      <c r="A16" s="17" t="s">
        <v>47</v>
      </c>
      <c r="B16" s="42" t="s">
        <v>77</v>
      </c>
      <c r="C16" s="2">
        <v>2018</v>
      </c>
      <c r="D16" s="2">
        <v>2020</v>
      </c>
      <c r="E16" s="2"/>
      <c r="F16" s="2" t="s">
        <v>44</v>
      </c>
      <c r="G16" s="2" t="s">
        <v>44</v>
      </c>
      <c r="H16" s="2" t="s">
        <v>39</v>
      </c>
      <c r="I16" s="2" t="s">
        <v>40</v>
      </c>
      <c r="J16" s="2" t="s">
        <v>61</v>
      </c>
      <c r="K16" s="2" t="s">
        <v>60</v>
      </c>
      <c r="L16" s="2" t="s">
        <v>46</v>
      </c>
      <c r="M16" s="2"/>
      <c r="N16" s="2">
        <v>36</v>
      </c>
      <c r="O16" s="2" t="s">
        <v>44</v>
      </c>
      <c r="P16" s="5">
        <v>15000</v>
      </c>
      <c r="Q16" s="5">
        <v>15000</v>
      </c>
      <c r="R16" s="5">
        <v>15000</v>
      </c>
      <c r="S16" s="20">
        <f t="shared" si="2"/>
        <v>45000</v>
      </c>
      <c r="T16" s="2"/>
      <c r="U16" s="2"/>
      <c r="V16" s="2"/>
      <c r="W16" s="2"/>
      <c r="X16" s="2"/>
    </row>
    <row r="17" spans="1:24" x14ac:dyDescent="0.25">
      <c r="A17" s="17" t="s">
        <v>47</v>
      </c>
      <c r="B17" s="42" t="s">
        <v>77</v>
      </c>
      <c r="C17" s="2">
        <v>2018</v>
      </c>
      <c r="D17" s="2">
        <v>2020</v>
      </c>
      <c r="E17" s="2"/>
      <c r="F17" s="2" t="s">
        <v>44</v>
      </c>
      <c r="G17" s="2" t="s">
        <v>44</v>
      </c>
      <c r="H17" s="2" t="s">
        <v>39</v>
      </c>
      <c r="I17" s="2" t="s">
        <v>40</v>
      </c>
      <c r="J17" s="2" t="s">
        <v>63</v>
      </c>
      <c r="K17" s="2" t="s">
        <v>62</v>
      </c>
      <c r="L17" s="2" t="s">
        <v>46</v>
      </c>
      <c r="M17" s="2"/>
      <c r="N17" s="2">
        <v>36</v>
      </c>
      <c r="O17" s="2" t="s">
        <v>44</v>
      </c>
      <c r="P17" s="5">
        <v>7000</v>
      </c>
      <c r="Q17" s="5">
        <v>7000</v>
      </c>
      <c r="R17" s="5">
        <v>7000</v>
      </c>
      <c r="S17" s="20">
        <f t="shared" si="2"/>
        <v>21000</v>
      </c>
      <c r="T17" s="2"/>
      <c r="U17" s="2"/>
      <c r="V17" s="2"/>
      <c r="W17" s="2"/>
      <c r="X17" s="2"/>
    </row>
    <row r="18" spans="1:24" x14ac:dyDescent="0.25">
      <c r="A18" s="4" t="s">
        <v>37</v>
      </c>
      <c r="B18" s="41" t="s">
        <v>77</v>
      </c>
      <c r="C18" s="2">
        <v>2018</v>
      </c>
      <c r="D18" s="2">
        <v>2019</v>
      </c>
      <c r="E18" s="2"/>
      <c r="F18" s="2" t="s">
        <v>49</v>
      </c>
      <c r="G18" s="2" t="s">
        <v>49</v>
      </c>
      <c r="H18" s="2" t="s">
        <v>39</v>
      </c>
      <c r="I18" s="2" t="s">
        <v>40</v>
      </c>
      <c r="J18" s="2" t="s">
        <v>55</v>
      </c>
      <c r="K18" s="8" t="s">
        <v>81</v>
      </c>
      <c r="L18" s="2" t="s">
        <v>53</v>
      </c>
      <c r="M18" s="2"/>
      <c r="N18" s="2" t="s">
        <v>72</v>
      </c>
      <c r="O18" s="2" t="s">
        <v>44</v>
      </c>
      <c r="P18" s="5">
        <v>76500</v>
      </c>
      <c r="Q18" s="5">
        <v>76500</v>
      </c>
      <c r="R18" s="5">
        <f>76500*2</f>
        <v>153000</v>
      </c>
      <c r="S18" s="9">
        <f t="shared" si="2"/>
        <v>306000</v>
      </c>
      <c r="T18" s="2"/>
      <c r="U18" s="2"/>
      <c r="V18" s="2"/>
      <c r="W18" s="2"/>
      <c r="X18" s="2"/>
    </row>
    <row r="19" spans="1:24" s="30" customFormat="1" ht="16.5" customHeight="1" x14ac:dyDescent="0.25">
      <c r="A19" s="38" t="s">
        <v>67</v>
      </c>
      <c r="B19" s="28" t="s">
        <v>77</v>
      </c>
      <c r="C19" s="19">
        <v>2018</v>
      </c>
      <c r="D19" s="19">
        <v>2019</v>
      </c>
      <c r="E19" s="19"/>
      <c r="F19" s="19" t="s">
        <v>44</v>
      </c>
      <c r="G19" s="19" t="s">
        <v>44</v>
      </c>
      <c r="H19" s="19" t="s">
        <v>39</v>
      </c>
      <c r="I19" s="19" t="s">
        <v>50</v>
      </c>
      <c r="J19" s="29">
        <v>39315000</v>
      </c>
      <c r="K19" s="25" t="s">
        <v>95</v>
      </c>
      <c r="L19" s="19" t="s">
        <v>53</v>
      </c>
      <c r="M19" s="19"/>
      <c r="N19" s="19"/>
      <c r="O19" s="19" t="s">
        <v>49</v>
      </c>
      <c r="P19" s="26">
        <v>45000</v>
      </c>
      <c r="Q19" s="23"/>
      <c r="R19" s="19"/>
      <c r="S19" s="39">
        <f t="shared" si="2"/>
        <v>45000</v>
      </c>
      <c r="T19" s="19"/>
      <c r="U19" s="19"/>
      <c r="V19" s="19"/>
      <c r="W19" s="19"/>
      <c r="X19" s="19"/>
    </row>
    <row r="20" spans="1:24" s="30" customFormat="1" ht="21.75" customHeight="1" x14ac:dyDescent="0.25">
      <c r="A20" s="38" t="s">
        <v>67</v>
      </c>
      <c r="B20" s="28" t="s">
        <v>77</v>
      </c>
      <c r="C20" s="19">
        <v>2018</v>
      </c>
      <c r="D20" s="19">
        <v>2019</v>
      </c>
      <c r="E20" s="19"/>
      <c r="F20" s="19" t="s">
        <v>44</v>
      </c>
      <c r="G20" s="19" t="s">
        <v>44</v>
      </c>
      <c r="H20" s="19" t="s">
        <v>39</v>
      </c>
      <c r="I20" s="19" t="s">
        <v>50</v>
      </c>
      <c r="J20" s="29">
        <v>39315000</v>
      </c>
      <c r="K20" s="27" t="s">
        <v>94</v>
      </c>
      <c r="L20" s="19" t="s">
        <v>53</v>
      </c>
      <c r="M20" s="19"/>
      <c r="N20" s="19"/>
      <c r="O20" s="19" t="s">
        <v>49</v>
      </c>
      <c r="P20" s="26">
        <v>57000</v>
      </c>
      <c r="Q20" s="23"/>
      <c r="R20" s="19"/>
      <c r="S20" s="39">
        <v>57000</v>
      </c>
      <c r="T20" s="19"/>
      <c r="U20" s="19"/>
      <c r="V20" s="19"/>
      <c r="W20" s="19"/>
      <c r="X20" s="19"/>
    </row>
    <row r="21" spans="1:24" x14ac:dyDescent="0.25">
      <c r="A21" s="7" t="s">
        <v>64</v>
      </c>
      <c r="B21" s="41" t="s">
        <v>77</v>
      </c>
      <c r="C21" s="8">
        <v>2017</v>
      </c>
      <c r="D21" s="8">
        <v>2019</v>
      </c>
      <c r="E21" s="2"/>
      <c r="F21" s="8" t="s">
        <v>49</v>
      </c>
      <c r="G21" s="8" t="s">
        <v>49</v>
      </c>
      <c r="H21" s="8" t="s">
        <v>39</v>
      </c>
      <c r="I21" s="8" t="s">
        <v>65</v>
      </c>
      <c r="J21" s="8" t="s">
        <v>68</v>
      </c>
      <c r="K21" s="8" t="s">
        <v>66</v>
      </c>
      <c r="L21" s="8" t="s">
        <v>53</v>
      </c>
      <c r="M21" s="2"/>
      <c r="N21" s="2"/>
      <c r="O21" s="8" t="s">
        <v>49</v>
      </c>
      <c r="P21" s="9">
        <v>30000</v>
      </c>
      <c r="Q21" s="9">
        <v>5000</v>
      </c>
      <c r="R21" s="5">
        <v>5000</v>
      </c>
      <c r="S21" s="9">
        <f t="shared" si="2"/>
        <v>40000</v>
      </c>
      <c r="T21" s="2"/>
      <c r="U21" s="2"/>
      <c r="V21" s="2"/>
      <c r="W21" s="2"/>
      <c r="X21" s="2"/>
    </row>
    <row r="22" spans="1:24" ht="75" x14ac:dyDescent="0.25">
      <c r="A22" s="44" t="s">
        <v>101</v>
      </c>
      <c r="B22" s="41" t="s">
        <v>77</v>
      </c>
      <c r="C22" s="12">
        <v>2018</v>
      </c>
      <c r="D22" s="19">
        <v>2019</v>
      </c>
      <c r="E22" s="31" t="s">
        <v>82</v>
      </c>
      <c r="F22" s="19" t="s">
        <v>49</v>
      </c>
      <c r="G22" s="19" t="s">
        <v>49</v>
      </c>
      <c r="H22" s="19" t="s">
        <v>39</v>
      </c>
      <c r="I22" s="19" t="s">
        <v>50</v>
      </c>
      <c r="J22" s="18" t="s">
        <v>80</v>
      </c>
      <c r="K22" s="25" t="s">
        <v>79</v>
      </c>
      <c r="L22" s="12" t="s">
        <v>53</v>
      </c>
      <c r="M22" s="12"/>
      <c r="N22" s="19"/>
      <c r="O22" s="19" t="s">
        <v>49</v>
      </c>
      <c r="P22" s="23">
        <v>163044</v>
      </c>
      <c r="Q22" s="23"/>
      <c r="R22" s="23"/>
      <c r="S22" s="23">
        <f t="shared" ref="S22" si="3">SUM(P22:R22)</f>
        <v>163044</v>
      </c>
      <c r="T22" s="2"/>
      <c r="U22" s="2"/>
      <c r="V22" s="2"/>
      <c r="W22" s="2"/>
      <c r="X22" s="2"/>
    </row>
    <row r="23" spans="1:24" ht="33.75" customHeight="1" x14ac:dyDescent="0.25">
      <c r="A23" s="59" t="s">
        <v>88</v>
      </c>
      <c r="B23" s="41" t="s">
        <v>77</v>
      </c>
      <c r="C23" s="12">
        <v>2018</v>
      </c>
      <c r="D23" s="19">
        <v>2019</v>
      </c>
      <c r="E23" s="31"/>
      <c r="F23" s="19" t="s">
        <v>44</v>
      </c>
      <c r="G23" s="19" t="s">
        <v>44</v>
      </c>
      <c r="H23" s="19" t="s">
        <v>39</v>
      </c>
      <c r="I23" s="19" t="s">
        <v>50</v>
      </c>
      <c r="J23" s="33" t="s">
        <v>83</v>
      </c>
      <c r="K23" s="44" t="s">
        <v>99</v>
      </c>
      <c r="L23" s="12" t="s">
        <v>53</v>
      </c>
      <c r="M23" s="12"/>
      <c r="N23" s="19" t="s">
        <v>92</v>
      </c>
      <c r="O23" s="19" t="s">
        <v>49</v>
      </c>
      <c r="P23" s="14">
        <v>33792.160000000003</v>
      </c>
      <c r="Q23" s="14">
        <v>37981.269999999997</v>
      </c>
      <c r="R23" s="23"/>
      <c r="S23" s="34">
        <f>SUM(P23:R23)</f>
        <v>71773.429999999993</v>
      </c>
      <c r="T23" s="2"/>
      <c r="U23" s="2"/>
      <c r="V23" s="2"/>
      <c r="W23" s="2"/>
      <c r="X23" s="2"/>
    </row>
    <row r="24" spans="1:24" ht="18" customHeight="1" x14ac:dyDescent="0.25">
      <c r="A24" s="59"/>
      <c r="B24" s="41" t="s">
        <v>77</v>
      </c>
      <c r="C24" s="12">
        <v>2018</v>
      </c>
      <c r="D24" s="19">
        <v>2019</v>
      </c>
      <c r="E24" s="31"/>
      <c r="F24" s="19" t="s">
        <v>44</v>
      </c>
      <c r="G24" s="19" t="s">
        <v>44</v>
      </c>
      <c r="H24" s="19" t="s">
        <v>39</v>
      </c>
      <c r="I24" s="19" t="s">
        <v>50</v>
      </c>
      <c r="J24" s="33" t="s">
        <v>84</v>
      </c>
      <c r="K24" s="22" t="s">
        <v>98</v>
      </c>
      <c r="L24" s="12" t="s">
        <v>53</v>
      </c>
      <c r="M24" s="12"/>
      <c r="N24" s="19" t="s">
        <v>92</v>
      </c>
      <c r="O24" s="19" t="s">
        <v>49</v>
      </c>
      <c r="P24" s="14">
        <v>18747.89</v>
      </c>
      <c r="Q24" s="14">
        <v>21072.01</v>
      </c>
      <c r="R24" s="23"/>
      <c r="S24" s="34">
        <f t="shared" ref="S24:S27" si="4">SUM(P24:R24)</f>
        <v>39819.899999999994</v>
      </c>
      <c r="T24" s="2"/>
      <c r="U24" s="2"/>
      <c r="V24" s="2"/>
      <c r="W24" s="2"/>
      <c r="X24" s="2"/>
    </row>
    <row r="25" spans="1:24" ht="33.75" customHeight="1" x14ac:dyDescent="0.25">
      <c r="A25" s="59"/>
      <c r="B25" s="41" t="s">
        <v>77</v>
      </c>
      <c r="C25" s="12">
        <v>2018</v>
      </c>
      <c r="D25" s="19">
        <v>2019</v>
      </c>
      <c r="E25" s="31"/>
      <c r="F25" s="19" t="s">
        <v>44</v>
      </c>
      <c r="G25" s="19" t="s">
        <v>44</v>
      </c>
      <c r="H25" s="19" t="s">
        <v>39</v>
      </c>
      <c r="I25" s="19" t="s">
        <v>50</v>
      </c>
      <c r="J25" s="33" t="s">
        <v>85</v>
      </c>
      <c r="K25" s="44" t="s">
        <v>100</v>
      </c>
      <c r="L25" s="12" t="s">
        <v>53</v>
      </c>
      <c r="M25" s="12"/>
      <c r="N25" s="19" t="s">
        <v>92</v>
      </c>
      <c r="O25" s="19" t="s">
        <v>49</v>
      </c>
      <c r="P25" s="14">
        <v>34720.36</v>
      </c>
      <c r="Q25" s="14">
        <v>39024.54</v>
      </c>
      <c r="R25" s="23"/>
      <c r="S25" s="34">
        <f t="shared" si="4"/>
        <v>73744.899999999994</v>
      </c>
      <c r="T25" s="2"/>
      <c r="U25" s="2"/>
      <c r="V25" s="2"/>
      <c r="W25" s="2"/>
      <c r="X25" s="2"/>
    </row>
    <row r="26" spans="1:24" ht="18" customHeight="1" x14ac:dyDescent="0.25">
      <c r="A26" s="59"/>
      <c r="B26" s="41" t="s">
        <v>77</v>
      </c>
      <c r="C26" s="12">
        <v>2018</v>
      </c>
      <c r="D26" s="19">
        <v>2019</v>
      </c>
      <c r="E26" s="31"/>
      <c r="F26" s="19" t="s">
        <v>44</v>
      </c>
      <c r="G26" s="19" t="s">
        <v>44</v>
      </c>
      <c r="H26" s="19" t="s">
        <v>39</v>
      </c>
      <c r="I26" s="19" t="s">
        <v>50</v>
      </c>
      <c r="J26" s="33" t="s">
        <v>86</v>
      </c>
      <c r="K26" s="22" t="s">
        <v>97</v>
      </c>
      <c r="L26" s="12" t="s">
        <v>53</v>
      </c>
      <c r="M26" s="12"/>
      <c r="N26" s="19" t="s">
        <v>92</v>
      </c>
      <c r="O26" s="19" t="s">
        <v>49</v>
      </c>
      <c r="P26" s="14">
        <v>1396.9</v>
      </c>
      <c r="Q26" s="14">
        <v>1570.07</v>
      </c>
      <c r="R26" s="23"/>
      <c r="S26" s="34">
        <f t="shared" si="4"/>
        <v>2966.9700000000003</v>
      </c>
      <c r="T26" s="2"/>
      <c r="U26" s="2"/>
      <c r="V26" s="2"/>
      <c r="W26" s="2"/>
      <c r="X26" s="2"/>
    </row>
    <row r="27" spans="1:24" ht="19.5" customHeight="1" x14ac:dyDescent="0.25">
      <c r="A27" s="59"/>
      <c r="B27" s="41" t="s">
        <v>77</v>
      </c>
      <c r="C27" s="12">
        <v>2018</v>
      </c>
      <c r="D27" s="19">
        <v>2019</v>
      </c>
      <c r="E27" s="31"/>
      <c r="F27" s="19" t="s">
        <v>44</v>
      </c>
      <c r="G27" s="19" t="s">
        <v>44</v>
      </c>
      <c r="H27" s="19" t="s">
        <v>39</v>
      </c>
      <c r="I27" s="19" t="s">
        <v>50</v>
      </c>
      <c r="J27" s="33" t="s">
        <v>87</v>
      </c>
      <c r="K27" s="22" t="s">
        <v>96</v>
      </c>
      <c r="L27" s="12" t="s">
        <v>53</v>
      </c>
      <c r="M27" s="12"/>
      <c r="N27" s="19" t="s">
        <v>92</v>
      </c>
      <c r="O27" s="19" t="s">
        <v>49</v>
      </c>
      <c r="P27" s="14">
        <v>3244.12</v>
      </c>
      <c r="Q27" s="14">
        <v>3646.28</v>
      </c>
      <c r="R27" s="23"/>
      <c r="S27" s="34">
        <f t="shared" si="4"/>
        <v>6890.4</v>
      </c>
      <c r="T27" s="2"/>
      <c r="U27" s="2"/>
      <c r="V27" s="2"/>
      <c r="W27" s="2"/>
      <c r="X27" s="2"/>
    </row>
    <row r="28" spans="1:24" ht="45.75" x14ac:dyDescent="0.25">
      <c r="A28" s="51" t="s">
        <v>102</v>
      </c>
      <c r="B28" s="52" t="s">
        <v>77</v>
      </c>
      <c r="C28" s="53">
        <v>2019</v>
      </c>
      <c r="D28" s="53">
        <v>2020</v>
      </c>
      <c r="E28" s="53"/>
      <c r="F28" s="53" t="s">
        <v>48</v>
      </c>
      <c r="G28" s="53" t="s">
        <v>49</v>
      </c>
      <c r="H28" s="53" t="s">
        <v>39</v>
      </c>
      <c r="I28" s="53" t="s">
        <v>50</v>
      </c>
      <c r="J28" s="54" t="s">
        <v>105</v>
      </c>
      <c r="K28" s="53" t="s">
        <v>103</v>
      </c>
      <c r="L28" s="53" t="s">
        <v>46</v>
      </c>
      <c r="M28" s="53"/>
      <c r="N28" s="53" t="s">
        <v>104</v>
      </c>
      <c r="O28" s="53" t="s">
        <v>49</v>
      </c>
      <c r="P28" s="55">
        <v>40572</v>
      </c>
      <c r="Q28" s="55">
        <v>10088</v>
      </c>
      <c r="R28" s="55">
        <v>40352</v>
      </c>
      <c r="S28" s="55">
        <f>SUM(P28:R28)</f>
        <v>91012</v>
      </c>
      <c r="T28" s="56"/>
      <c r="U28" s="53"/>
      <c r="V28" s="53"/>
      <c r="W28" s="53"/>
      <c r="X28" s="45" t="s">
        <v>110</v>
      </c>
    </row>
    <row r="29" spans="1:24" ht="45.75" customHeight="1" x14ac:dyDescent="0.25">
      <c r="A29" s="51" t="s">
        <v>102</v>
      </c>
      <c r="B29" s="52">
        <v>8928300964</v>
      </c>
      <c r="C29" s="53">
        <v>2019</v>
      </c>
      <c r="D29" s="53">
        <v>2019</v>
      </c>
      <c r="E29" s="53"/>
      <c r="F29" s="53" t="s">
        <v>44</v>
      </c>
      <c r="G29" s="53" t="s">
        <v>44</v>
      </c>
      <c r="H29" s="53" t="s">
        <v>39</v>
      </c>
      <c r="I29" s="53" t="s">
        <v>40</v>
      </c>
      <c r="J29" s="54" t="s">
        <v>113</v>
      </c>
      <c r="K29" s="58" t="s">
        <v>115</v>
      </c>
      <c r="L29" s="53" t="s">
        <v>53</v>
      </c>
      <c r="M29" s="53"/>
      <c r="N29" s="57" t="s">
        <v>112</v>
      </c>
      <c r="O29" s="53" t="s">
        <v>49</v>
      </c>
      <c r="P29" s="55">
        <v>90000</v>
      </c>
      <c r="Q29" s="55"/>
      <c r="R29" s="55"/>
      <c r="S29" s="55">
        <f>SUM(P29:R29)</f>
        <v>90000</v>
      </c>
      <c r="T29" s="56"/>
      <c r="U29" s="53"/>
      <c r="V29" s="53"/>
      <c r="W29" s="53"/>
      <c r="X29" s="45" t="s">
        <v>110</v>
      </c>
    </row>
    <row r="30" spans="1:24" ht="48.75" customHeight="1" x14ac:dyDescent="0.25">
      <c r="A30" s="51" t="s">
        <v>102</v>
      </c>
      <c r="B30" s="52">
        <v>8928300964</v>
      </c>
      <c r="C30" s="53">
        <v>2019</v>
      </c>
      <c r="D30" s="53">
        <v>2019</v>
      </c>
      <c r="E30" s="53"/>
      <c r="F30" s="53" t="s">
        <v>44</v>
      </c>
      <c r="G30" s="53" t="s">
        <v>44</v>
      </c>
      <c r="H30" s="53" t="s">
        <v>39</v>
      </c>
      <c r="I30" s="53" t="s">
        <v>40</v>
      </c>
      <c r="J30" s="54" t="s">
        <v>114</v>
      </c>
      <c r="K30" s="58" t="s">
        <v>116</v>
      </c>
      <c r="L30" s="53" t="s">
        <v>53</v>
      </c>
      <c r="M30" s="53"/>
      <c r="N30" s="57" t="s">
        <v>112</v>
      </c>
      <c r="O30" s="53" t="s">
        <v>49</v>
      </c>
      <c r="P30" s="55">
        <v>70000</v>
      </c>
      <c r="Q30" s="55"/>
      <c r="R30" s="55"/>
      <c r="S30" s="55">
        <f>SUM(P30:R30)</f>
        <v>70000</v>
      </c>
      <c r="T30" s="56"/>
      <c r="U30" s="53"/>
      <c r="V30" s="53"/>
      <c r="W30" s="53"/>
      <c r="X30" s="45" t="s">
        <v>110</v>
      </c>
    </row>
    <row r="33" spans="1:2" x14ac:dyDescent="0.25">
      <c r="A33" s="35"/>
      <c r="B33" s="32" t="s">
        <v>89</v>
      </c>
    </row>
    <row r="34" spans="1:2" x14ac:dyDescent="0.25">
      <c r="A34" s="37"/>
      <c r="B34" t="s">
        <v>91</v>
      </c>
    </row>
    <row r="35" spans="1:2" x14ac:dyDescent="0.25">
      <c r="A35" s="43"/>
      <c r="B35" t="s">
        <v>93</v>
      </c>
    </row>
    <row r="36" spans="1:2" x14ac:dyDescent="0.25">
      <c r="A36" s="36"/>
      <c r="B36" t="s">
        <v>90</v>
      </c>
    </row>
  </sheetData>
  <mergeCells count="25">
    <mergeCell ref="I1:I3"/>
    <mergeCell ref="J1:J3"/>
    <mergeCell ref="K1:K3"/>
    <mergeCell ref="S2:S3"/>
    <mergeCell ref="D1:D3"/>
    <mergeCell ref="E1:E3"/>
    <mergeCell ref="F1:F3"/>
    <mergeCell ref="G1:G3"/>
    <mergeCell ref="H1:H3"/>
    <mergeCell ref="A23:A27"/>
    <mergeCell ref="V2:V3"/>
    <mergeCell ref="W2:W3"/>
    <mergeCell ref="X1:X3"/>
    <mergeCell ref="M1:M3"/>
    <mergeCell ref="N1:N3"/>
    <mergeCell ref="O1:O3"/>
    <mergeCell ref="P2:P3"/>
    <mergeCell ref="Q2:Q3"/>
    <mergeCell ref="R2:R3"/>
    <mergeCell ref="L1:L3"/>
    <mergeCell ref="P1:U1"/>
    <mergeCell ref="V1:W1"/>
    <mergeCell ref="A1:A3"/>
    <mergeCell ref="B1:B3"/>
    <mergeCell ref="C1:C3"/>
  </mergeCells>
  <pageMargins left="0.51181102362204722" right="0.51181102362204722" top="0.74803149606299213" bottom="0.74803149606299213" header="0.31496062992125984" footer="0.31496062992125984"/>
  <pageSetup paperSize="8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Donzelli</dc:creator>
  <cp:lastModifiedBy>Flavia Donzelli</cp:lastModifiedBy>
  <cp:lastPrinted>2018-11-20T09:24:18Z</cp:lastPrinted>
  <dcterms:created xsi:type="dcterms:W3CDTF">2018-09-05T12:22:43Z</dcterms:created>
  <dcterms:modified xsi:type="dcterms:W3CDTF">2019-05-02T10:06:16Z</dcterms:modified>
</cp:coreProperties>
</file>